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60" windowWidth="25320" windowHeight="6060" activeTab="1"/>
  </bookViews>
  <sheets>
    <sheet name="Управление ФЭИ" sheetId="1" r:id="rId1"/>
    <sheet name="ДОХОДЫ РАСХОДЫ ИСТОЧНИКИ" sheetId="2" r:id="rId2"/>
    <sheet name="РАСХОДЫ ПРОГРАММЫ" sheetId="3" r:id="rId3"/>
  </sheets>
  <definedNames>
    <definedName name="_xlnm.Print_Area" localSheetId="1">'ДОХОДЫ РАСХОДЫ ИСТОЧНИКИ'!$C$1:$E$137</definedName>
  </definedNames>
  <calcPr fullCalcOnLoad="1"/>
</workbook>
</file>

<file path=xl/sharedStrings.xml><?xml version="1.0" encoding="utf-8"?>
<sst xmlns="http://schemas.openxmlformats.org/spreadsheetml/2006/main" count="369" uniqueCount="278">
  <si>
    <t>(тыс.рублей)</t>
  </si>
  <si>
    <t>Код бюджетной классификации Российской Федерации</t>
  </si>
  <si>
    <t xml:space="preserve">Наименование доходов </t>
  </si>
  <si>
    <t>000 1 00 00000 00 0000 000</t>
  </si>
  <si>
    <t>НАЛОГОВЫЕ И НЕНАЛОГОВЫЕ ДОХОДЫ</t>
  </si>
  <si>
    <t>НАЛОГОВЫЕ ДОХОДЫ</t>
  </si>
  <si>
    <t>000 1 01 00000 00 0000 000</t>
  </si>
  <si>
    <t>000 1 03 00000 00 0000 000</t>
  </si>
  <si>
    <t>000 1 05 00000 00 0000 000</t>
  </si>
  <si>
    <t>000 1 06 00000 00 0000 000</t>
  </si>
  <si>
    <t>000 1 08 00000 00 0000 000</t>
  </si>
  <si>
    <t>НЕНАЛОГОВЫЕ ДОХОДЫ</t>
  </si>
  <si>
    <t>000 1 11 00000 00 0000 000</t>
  </si>
  <si>
    <t>000 1 12 00000 00 0000 000</t>
  </si>
  <si>
    <t>000 1 13 00000 00 0000 000</t>
  </si>
  <si>
    <t>000 1 16 00000 00 0000 000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</si>
  <si>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</si>
  <si>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</si>
  <si>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</si>
  <si>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</si>
  <si>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0002 02 01000 00 0000 151</t>
  </si>
  <si>
    <t>Дотации бюджетам субъектов Российской Федерации и муниципальных образований</t>
  </si>
  <si>
    <t>000 2 02 02000 00 0000 151</t>
  </si>
  <si>
    <t>Субсидии бюджетам субъектов Российской Федерации и муниципальных образований (межбюджетные субсидии)</t>
  </si>
  <si>
    <t>000 2 02 02215 00 0000 151</t>
  </si>
  <si>
    <t>Прочие субсидии</t>
  </si>
  <si>
    <t>В том числе:</t>
  </si>
  <si>
    <t>На реализацию мероприятий по проведению оздоровительной кампании детей, находящихся в трудной жизненной ситуации</t>
  </si>
  <si>
    <t>На финансовую поддержку субъектов предпринимательской деятельности, осуществляющих деятельность в сельской местности</t>
  </si>
  <si>
    <t>Субвенции бюджетам субъектов Российской Федерации и муниципальных образований</t>
  </si>
  <si>
    <t>Прочие субвенции</t>
  </si>
  <si>
    <t>На осуществление учета граждан в связи с переселением</t>
  </si>
  <si>
    <t>На обеспечение деятельности комиссии по делам несовершеннолетних</t>
  </si>
  <si>
    <t>На обеспечение деятельности административных комиссий</t>
  </si>
  <si>
    <t>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образовательных организациях, входящих в Чукотский (надмуниципальный) образовательный округ</t>
  </si>
  <si>
    <t>000 2 19 00000 00 0000 000</t>
  </si>
  <si>
    <t>Всего доходов</t>
  </si>
  <si>
    <t>(тыс. рублей)</t>
  </si>
  <si>
    <t>Наименование</t>
  </si>
  <si>
    <t>Общегосударственные вопросы</t>
  </si>
  <si>
    <t>01</t>
  </si>
  <si>
    <t>00</t>
  </si>
  <si>
    <t>Функционирование высшего должностного лица субъекта Российской Федерации и муниципального образования</t>
  </si>
  <si>
    <t>02</t>
  </si>
  <si>
    <t>Обеспечение функционирования Главы городского округа, Администрации городского округа</t>
  </si>
  <si>
    <t>Глава городского округа</t>
  </si>
  <si>
    <t>Функционирование Правительства Российской Федерации, высших  исполнительных органов  государственной  власти субъектов Российской Федерации, местных администраций</t>
  </si>
  <si>
    <t>04</t>
  </si>
  <si>
    <t>Администрация городского округа</t>
  </si>
  <si>
    <t>Судебная система</t>
  </si>
  <si>
    <t>05</t>
  </si>
  <si>
    <t>Выполнение отдельных обязательств городского округа</t>
  </si>
  <si>
    <t>Иные непрограммные мероприятия</t>
  </si>
  <si>
    <t>Другие общегосударственные вопросы</t>
  </si>
  <si>
    <t>13</t>
  </si>
  <si>
    <t>Обеспечение функционирования отдельных органов местного самоуправления и учреждений городского округа</t>
  </si>
  <si>
    <t>Обеспечение функционирования отдельных органов местного самоуправления городского округа</t>
  </si>
  <si>
    <t>03</t>
  </si>
  <si>
    <t>Национальная безопасность и правоохранительная деятельность</t>
  </si>
  <si>
    <t>Органы юстиции</t>
  </si>
  <si>
    <t>Обеспечение пожарной безопасности</t>
  </si>
  <si>
    <t>10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</si>
  <si>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</si>
  <si>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</si>
  <si>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Сельское хозяйство и рыболовство</t>
  </si>
  <si>
    <t>Транспорт</t>
  </si>
  <si>
    <t>08</t>
  </si>
  <si>
    <t>Подпрограмма «Субсидирование пассажирских перевозок»</t>
  </si>
  <si>
    <t>Дорожное хозяйство (дорожные фонды)</t>
  </si>
  <si>
    <t>09</t>
  </si>
  <si>
    <t>Подпрограмма «Содержание автомобильных дорог общего пользования»</t>
  </si>
  <si>
    <t>Другие вопросы в области национальной экономики</t>
  </si>
  <si>
    <t>12</t>
  </si>
  <si>
    <t>Подпрограмма «Содержание вертолетных площадок»</t>
  </si>
  <si>
    <t>Жилищно-коммунальное хозяйство</t>
  </si>
  <si>
    <t>Жилищное хозяйство</t>
  </si>
  <si>
    <t>Коммунальное хозяйство</t>
  </si>
  <si>
    <t>Подпрограмма «Поддержка жилищно-коммунального хозяйства»</t>
  </si>
  <si>
    <t>Подпрограмма «Субсидирование предприятий жилищно-коммунального хозяйства»</t>
  </si>
  <si>
    <t>Благоустройство</t>
  </si>
  <si>
    <t>Другие вопросы в области жилищно-коммунального хозяйства</t>
  </si>
  <si>
    <t>Социальная политика</t>
  </si>
  <si>
    <t>Социальное обеспечение населения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</si>
  <si>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</si>
  <si>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</si>
  <si>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Резервные фонды</t>
  </si>
  <si>
    <t>11</t>
  </si>
  <si>
    <t>Подпрограмма «Муниципальная поддержка малого и среднего предпринимательства»</t>
  </si>
  <si>
    <t>Подпрограмма «Финансовая поддержка производителей социально значимых видов хлеба»</t>
  </si>
  <si>
    <t>Подпрограмма «Финансовая поддержка торговых предприятий реализующих населению социально значимые продовольственные товары»</t>
  </si>
  <si>
    <t>Подпрограмма «Финансовая поддержка производителей молочной продукции»</t>
  </si>
  <si>
    <t>Пенсионное обеспечение</t>
  </si>
  <si>
    <t>Пенсионное обеспечение муниципальных служащих</t>
  </si>
  <si>
    <t>Образование</t>
  </si>
  <si>
    <t>07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</si>
  <si>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</si>
  <si>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</si>
  <si>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</si>
  <si>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</si>
  <si>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 xml:space="preserve">Культура, кинематография </t>
  </si>
  <si>
    <t>Культура</t>
  </si>
  <si>
    <t>Охрана семьи и детства</t>
  </si>
  <si>
    <t>Другие вопросы в области социальной политики</t>
  </si>
  <si>
    <t>Обеспечение функционирования отдельных учреждений городского округа</t>
  </si>
  <si>
    <t>Физическая культура и спорт</t>
  </si>
  <si>
    <t>Физическая культура</t>
  </si>
  <si>
    <t>Подпрограмма «Развитие физической культуры и спорта»</t>
  </si>
  <si>
    <t>Подпрограмма «Финансовое обеспечение муниципального задания на оказание муниципальных услуг (выполнение работ)»</t>
  </si>
  <si>
    <t>Массовый спорт</t>
  </si>
  <si>
    <t>Совет депутатов городского округа Эгвекинот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</si>
  <si>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</si>
  <si>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функционирования Совета депутатов городского округа Эгвекинот</t>
  </si>
  <si>
    <t>83 1 00 00060</t>
  </si>
  <si>
    <t>83 1 00 10110</t>
  </si>
  <si>
    <t>Избирательная комиссия городского округа Эгвекинот</t>
  </si>
  <si>
    <t>Обеспечение проведения выборов и референдумов</t>
  </si>
  <si>
    <t>Обеспечение функционирования Избирательной комиссии городского округа Эгвекинот</t>
  </si>
  <si>
    <t>Контрольно-счетная палата городского округа Эгвекинот</t>
  </si>
  <si>
    <t>Обеспечение функционирования Контрольно-счетной палаты городского округа Эгвекинот</t>
  </si>
  <si>
    <t>85 1 00 10110</t>
  </si>
  <si>
    <t>ВСЕГО</t>
  </si>
  <si>
    <t>МУНИЦИПАЛЬНЫЕ ПРОГРАММЫ</t>
  </si>
  <si>
    <t>Подпрограмма «Обеспечение государственных гарантий и развитие современной инфраструктуры образования, культуры и молодёжной политики»</t>
  </si>
  <si>
    <t>02 1</t>
  </si>
  <si>
    <t>03 1</t>
  </si>
  <si>
    <t>04 1</t>
  </si>
  <si>
    <t>04 П</t>
  </si>
  <si>
    <t>05 1</t>
  </si>
  <si>
    <t>05 2</t>
  </si>
  <si>
    <t>06 1</t>
  </si>
  <si>
    <t>06 2</t>
  </si>
  <si>
    <t>06 3</t>
  </si>
  <si>
    <t>08 1</t>
  </si>
  <si>
    <t>08 2</t>
  </si>
  <si>
    <t>08 3</t>
  </si>
  <si>
    <t>НЕПРОГРАММНЫЕ НАПРАВЛЕНИЯ ДЕЯТЕЛЬНОСТИ</t>
  </si>
  <si>
    <t>80</t>
  </si>
  <si>
    <t>80 1</t>
  </si>
  <si>
    <t>Компенсация расходов на оплату проезда и провоза багажа в соответствии с решением представительного органа местного самоуправления об утверждении Положения о некоторых гарантиях и компенсациях для лиц, работающих в организациях, финансируемых из бюджета городского округа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</si>
  <si>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80 2</t>
  </si>
  <si>
    <t>81</t>
  </si>
  <si>
    <t>81 1</t>
  </si>
  <si>
    <t>81 П</t>
  </si>
  <si>
    <t>82</t>
  </si>
  <si>
    <t>82 9</t>
  </si>
  <si>
    <t>82 Д</t>
  </si>
  <si>
    <t>83</t>
  </si>
  <si>
    <t>83 1</t>
  </si>
  <si>
    <t>Расходы на обеспечение деятельности Председателя представительного органа муниципального образования (Закупка товаров, работ и услуг для обеспечения государственных (муниципальных) нужд)</t>
  </si>
  <si>
    <t>84</t>
  </si>
  <si>
    <t>84 1</t>
  </si>
  <si>
    <t>Проведение выборов Главы и депутатов Совета депутатов городского округа Эгвекинот</t>
  </si>
  <si>
    <t>84 2</t>
  </si>
  <si>
    <t>85</t>
  </si>
  <si>
    <t>85 1</t>
  </si>
  <si>
    <t>000 1 14 00000 00 0000 000</t>
  </si>
  <si>
    <t>000 1 09 00000 00 0000 000</t>
  </si>
  <si>
    <t>000 1 17 00000 00 0000 000</t>
  </si>
  <si>
    <t>14</t>
  </si>
  <si>
    <t>Защита населения и территории от чрезвычайных ситуаций природного и техногенного характера, гражданская оборона</t>
  </si>
  <si>
    <t>Дополнительное образование детей</t>
  </si>
  <si>
    <t>ИТОГО</t>
  </si>
  <si>
    <t xml:space="preserve">Наименование </t>
  </si>
  <si>
    <t>Сведения о расходах бюджета по разделам и подразделам классификации расходов бюджета</t>
  </si>
  <si>
    <t xml:space="preserve">Поступления доходов по классификации доходов бюджетов 
</t>
  </si>
  <si>
    <t>Налоги на прибыль, доходы</t>
  </si>
  <si>
    <t>Налоги на товары (работы, услуги), реализуемые на территории российской федерации</t>
  </si>
  <si>
    <t>Налоги на совокупный доход</t>
  </si>
  <si>
    <t>Налоги на имущество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</si>
  <si>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</si>
  <si>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</si>
  <si>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</si>
  <si>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</si>
  <si>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</si>
  <si>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</si>
  <si>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</si>
  <si>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</si>
  <si>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Возврат остатков субсидий, субвенций и иных межбюджетных трансфертов, имеющих целевое назначение, прошлых лет</t>
  </si>
  <si>
    <t>Источники внутреннего финансирования дефицита бюджета 
городского округа Эгвекинот на 2016 год</t>
  </si>
  <si>
    <t>ИСТОЧНИКИ ВНУТРЕННЕГО ФИНАНСИРОВАНИЯ ДЕФИЦИТОВ БЮДЖЕТОВ</t>
  </si>
  <si>
    <t>Бюджетные кредиты от других бюджетов бюджетной системы Российской Федерации</t>
  </si>
  <si>
    <t>Получение бюджетных кредитов от других бюджетов бюджетной системы  Российской Федерации  в валюте Российской Федерации</t>
  </si>
  <si>
    <t>Погашение бюджетных кредитов, полученных от других бюджетов бюджетной системы  Российской Федерации  в валюте Российской Федерации</t>
  </si>
  <si>
    <t>Изменение остатков средств на счетах по учету средств бюджета</t>
  </si>
  <si>
    <t>Увеличение  остатков средств бюджетов</t>
  </si>
  <si>
    <t>Уменьшение остатков средств бюджетов</t>
  </si>
  <si>
    <t xml:space="preserve"> 000 01 00 00 00 00 0000 000</t>
  </si>
  <si>
    <t xml:space="preserve"> 000 01 03 00 00 00 0000 000</t>
  </si>
  <si>
    <t xml:space="preserve"> 000 01 03 01 00 00 0000 700</t>
  </si>
  <si>
    <t xml:space="preserve"> 000 01 03 01 00 00 0000 800</t>
  </si>
  <si>
    <t xml:space="preserve"> 000 01 05 00 00 00 0000 000</t>
  </si>
  <si>
    <t xml:space="preserve"> 000 01 05 00 00 00 0000 500</t>
  </si>
  <si>
    <t xml:space="preserve"> 000 01 05 00 00 00 0000 600</t>
  </si>
  <si>
    <t>Понедельник</t>
  </si>
  <si>
    <t>Пятница</t>
  </si>
  <si>
    <t>Выходной</t>
  </si>
  <si>
    <t>Шпак Анна Владимировна</t>
  </si>
  <si>
    <t>Руководитель</t>
  </si>
  <si>
    <t>Контактная информация</t>
  </si>
  <si>
    <t>тел. 2-23-15</t>
  </si>
  <si>
    <t>тел. 2-29-25</t>
  </si>
  <si>
    <t>График приема начальником Управления ФЭИ</t>
  </si>
  <si>
    <t>с 17.00 до 18.00</t>
  </si>
  <si>
    <t>График работы Управления ФЭИ</t>
  </si>
  <si>
    <t>Вторник</t>
  </si>
  <si>
    <t>Среда</t>
  </si>
  <si>
    <t>Четверг</t>
  </si>
  <si>
    <t>Суббота</t>
  </si>
  <si>
    <t>Воскресенье</t>
  </si>
  <si>
    <t>адрес организации: п. Эгвекинот, ул. Ленина д.1</t>
  </si>
  <si>
    <t>Управление финансов, экономики и имущественных отношений 
городского округа Эгвекинот 
(Управление ФЭИ ГО Эгвекинот)</t>
  </si>
  <si>
    <t xml:space="preserve"> Начальник Управления ФЭИ</t>
  </si>
  <si>
    <t>Приёмная</t>
  </si>
  <si>
    <t xml:space="preserve"> </t>
  </si>
  <si>
    <t>ufei@go-egvekinot.ru</t>
  </si>
  <si>
    <t>Субсидии бюджетам городских округов на софинансирование капитальных вложений в объекты муниципальной собственности</t>
  </si>
  <si>
    <t>На обеспечение жителей округа социально значимыми продовольственными товарами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</si>
  <si>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</si>
  <si>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</si>
  <si>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городских округов на государственную регистрацию актов гражданского состояния</t>
  </si>
  <si>
    <t>На финансовую поддержку производства социально значимых видов хлеба</t>
  </si>
  <si>
    <t>На оплату жилья и коммунальных услуг в сельской местности работникам образовательных учреждений</t>
  </si>
  <si>
    <t>На оплату жилья и коммунальных услуг в сельской местности работникам учреждений культуры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</si>
  <si>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</si>
  <si>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Подпрограмма «Энергосбережение и повышение энергетической эффективности»</t>
  </si>
  <si>
    <t>Субсидии бюджетам городских округов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</si>
  <si>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На реализацию проектов инициативного бюджетирования в городском округе Эгвекинот</t>
  </si>
  <si>
    <t>На развитие и поддержку национальных видов спорта</t>
  </si>
  <si>
    <t>На выполнение ремонтных работ в муниципальных образовательных организациях</t>
  </si>
  <si>
    <t>Иные межбюджетные трансферты</t>
  </si>
  <si>
    <t>Прочие безвозмездные поступления в бюджеты городских округов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</si>
  <si>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</si>
  <si>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с 9.00 до 18.45 (с 13.00 до 14.30 обеденный перерыв)</t>
  </si>
  <si>
    <t>с 9.00 до 17.30 (с 13.00 до 14.30 обеденный перерыв)</t>
  </si>
  <si>
    <t>Муниципальная программа «Профилактика терроризма, а также минимизация и (или) ликвидация  последствий проявлений терроризма на территории городского округа Эгвекинот на  2019-2021 годы»</t>
  </si>
  <si>
    <t>Муниципальная программа «Развитие физической культуры и спорта в городском округе Эгвекинот на 2016-2021 годы»</t>
  </si>
  <si>
    <t>Муниципальная программа «Поддержка жилищно-коммунального хозяйства и энергетики городского округа Эгвекинот на 2016-2021 годы»</t>
  </si>
  <si>
    <t>Муниципальная программа «Развитие транспортной инфраструктуры городского округа Эгвекинот на 2016-2021 годы»</t>
  </si>
  <si>
    <t>Муниципальная программа «Содержание, развитие и ремонт инфраструктуры городского округа Эгвекинот на 2016-2021 годы»</t>
  </si>
  <si>
    <t>Муниципальная программа «Поддержка развития пищевой промышленности и торговли в городском округе Эгвекинот на 2016-2021 годы»</t>
  </si>
  <si>
    <t>Муниципальная программа «Безопасность населения в городском округе Эгвекинот на 2019-2021 годы»</t>
  </si>
  <si>
    <t>Подпрограмма «Обеспечение пожарной безопасности и безопасности людей на водных объектах»</t>
  </si>
  <si>
    <t>Подпрограмма «Защита населения и территории городского округа Эгвекинот от опасностей, возникающих при военных конфликтах или вследствие этих конфликтов, а также при чрезвычайных ситуациях природного и техногенного характера»</t>
  </si>
  <si>
    <t>Муниципальная программа «Гармонизация межэтнических и межкультурных отношений, профилактика экстремизма на территории городского округа Эгвекинот на 2019-2021 годы»</t>
  </si>
  <si>
    <t>Подпрограмма «Укрепление межэтнических и межрелигиозных отношений на территории городского округа Эгвекинот»</t>
  </si>
  <si>
    <t>Субсидии бюджетам городских округов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</si>
  <si>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</si>
  <si>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На исполнение полномочий органов местного самоуправления в сфере водоснабжения и водоотведения</t>
  </si>
  <si>
    <t>На проведение массовых физкультурных мероприятий среди различных категорий населения</t>
  </si>
  <si>
    <t>На приобретение оборудования и товарно-материальных ценностей для нужд муниципальных образовательных организаций</t>
  </si>
  <si>
    <t>Межбюджетные трансферты бюджетам городских округов на ежемесячное денежное вознаграждение за классное руководство педагогическим работникам муниципальных общеобразовательных организаций</t>
  </si>
  <si>
    <t>Межбюджетные трансферты, передаваемые бюджетам городских округов за достижение показателей деятельности органов исполнительной власти субъектов Российской Федерации</t>
  </si>
  <si>
    <t>Межбюджетные трансферты, передаваемые бюджетам городских округов, за счет средств резервного фонда Правительства Российской Федерации</t>
  </si>
  <si>
    <t>Прочие межбюджетные трансферты, в том числе:</t>
  </si>
  <si>
    <t>На возмещение субъектам предпринимательской деятельности части затрат по оплате коммунальных услуг в условиях ухудшения ситуации в связи с распространением новой коронавирусной инфекции</t>
  </si>
  <si>
    <t xml:space="preserve">На возмещение субъектам предпринимательской деятельности части затрат по оплате коммунальных услуг в условиях ухудшения ситуации в связи с распространением новой коронавирусной инфекции за счет средств гранта 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</si>
  <si>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</si>
  <si>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</si>
  <si>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Муниципальная программа «Развитие образования, культуры и молодёжной политики в городском округе Эгвекинот на 2016-2022 годы»</t>
  </si>
  <si>
    <t>Муниципальная программа «Стимулирование экономической активности населения городского округа Эгвекинот на 2016-2021 годы»</t>
  </si>
  <si>
    <t>План на 2021 год (с учетом изменений)</t>
  </si>
  <si>
    <t>Исполнение за 2021 год</t>
  </si>
  <si>
    <t>На содействие развитию индивидуального жилищного строительства</t>
  </si>
  <si>
    <t>На приобретение оборудования на реализацию мероприятий по поддержке творчества обучающихся инженерной направленности</t>
  </si>
  <si>
    <t>На обустройство взлетно-посадочных площадок в населенных пунктах Чукотского автономного округа</t>
  </si>
  <si>
    <t>На выполнение ремонтных работ в муниципальных учреждениях культуры</t>
  </si>
  <si>
    <t>На выполнение ремонтных работ в муниципальных учреждениях спорта</t>
  </si>
  <si>
    <t>На частичную компенсацию организациям ЖКХ затрат по уплате лизинговых платежей по договорам финансовой аренды (лизинга) техники и оборудования</t>
  </si>
  <si>
    <t>На поддержку детского и юношеского туризма</t>
  </si>
  <si>
    <t>На поддержку эколого-биологического воспитания обучающихся</t>
  </si>
  <si>
    <t>На обеспечение безопасности образовательных организаций</t>
  </si>
  <si>
    <t>На организацию проведения мероприятий по отлову и содержанию безнадзорных животных</t>
  </si>
  <si>
    <t>На материальное стимулирование за достижение показателей</t>
  </si>
  <si>
    <t xml:space="preserve"> 
Гражданская оборона</t>
  </si>
  <si>
    <t>Здравоохранение</t>
  </si>
  <si>
    <t>Санитарно-эпидемиологическое благополучие</t>
  </si>
  <si>
    <t>Распределение бюджетных ассигнований по муниципальным программам городского округа Эгвекинот и непрограммным направлениям деятельности за 2021 год</t>
  </si>
  <si>
    <t>План на 2021год (с учетом изменений)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</si>
</sst>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0.0"/>
    <numFmt numFmtId="175" formatCode="0.0;[Red]0.0"/>
    <numFmt numFmtId="176" formatCode="0.00;[Red]0.00"/>
    <numFmt numFmtId="177" formatCode="0;[Red]0"/>
    <numFmt numFmtId="178" formatCode="0.0000"/>
    <numFmt numFmtId="179" formatCode="#,##0.0000"/>
    <numFmt numFmtId="180" formatCode="0.0%"/>
    <numFmt numFmtId="181" formatCode="#,##0.0;[Red]#,##0.0"/>
  </numFmts>
  <fonts count="83">
    <font>
      <sz val="11"/>
      <color theme="1"/>
      <name val="Calibri"/>
      <family val="2"/>
    </font>
    <font>
      <sz val="12"/>
      <color indexed="8"/>
      <name val="Times New Roman"/>
      <family val="2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name val="Arial Cyr"/>
      <family val="0"/>
    </font>
    <font>
      <i/>
      <sz val="12"/>
      <name val="Times New Roman"/>
      <family val="1"/>
    </font>
    <font>
      <b/>
      <sz val="14"/>
      <name val="Times New Roman"/>
      <family val="1"/>
    </font>
    <font>
      <sz val="10"/>
      <name val="Arial Cyr"/>
      <family val="0"/>
    </font>
    <font>
      <i/>
      <sz val="12"/>
      <color indexed="8"/>
      <name val="Times New Roman"/>
      <family val="1"/>
    </font>
    <font>
      <b/>
      <sz val="12"/>
      <color indexed="63"/>
      <name val="Times New Roman"/>
      <family val="1"/>
    </font>
    <font>
      <sz val="10"/>
      <name val="Helv"/>
      <family val="0"/>
    </font>
    <font>
      <sz val="12"/>
      <color indexed="9"/>
      <name val="Times New Roman"/>
      <family val="2"/>
    </font>
    <font>
      <sz val="11"/>
      <name val="Calibri"/>
      <family val="2"/>
    </font>
    <font>
      <sz val="8"/>
      <color indexed="8"/>
      <name val="Cambria"/>
      <family val="2"/>
    </font>
    <font>
      <sz val="10"/>
      <color indexed="8"/>
      <name val="Arial"/>
      <family val="2"/>
    </font>
    <font>
      <sz val="10"/>
      <color indexed="8"/>
      <name val="Arial Cyr"/>
      <family val="2"/>
    </font>
    <font>
      <sz val="10"/>
      <color indexed="8"/>
      <name val="Cambria"/>
      <family val="2"/>
    </font>
    <font>
      <b/>
      <sz val="8"/>
      <color indexed="8"/>
      <name val="Cambria"/>
      <family val="2"/>
    </font>
    <font>
      <b/>
      <sz val="12"/>
      <color indexed="8"/>
      <name val="Arial Cyr"/>
      <family val="2"/>
    </font>
    <font>
      <b/>
      <sz val="10"/>
      <color indexed="8"/>
      <name val="Cambria"/>
      <family val="2"/>
    </font>
    <font>
      <b/>
      <sz val="10"/>
      <color indexed="8"/>
      <name val="Arial CYR"/>
      <family val="2"/>
    </font>
    <font>
      <sz val="9"/>
      <color indexed="8"/>
      <name val="Cambria"/>
      <family val="2"/>
    </font>
    <font>
      <i/>
      <sz val="9"/>
      <color indexed="8"/>
      <name val="Cambria"/>
      <family val="2"/>
    </font>
    <font>
      <i/>
      <sz val="10"/>
      <color indexed="8"/>
      <name val="Arial Cyr"/>
      <family val="2"/>
    </font>
    <font>
      <sz val="6"/>
      <color indexed="8"/>
      <name val="Cambria"/>
      <family val="2"/>
    </font>
    <font>
      <sz val="7"/>
      <color indexed="8"/>
      <name val="Cambria"/>
      <family val="2"/>
    </font>
    <font>
      <sz val="12"/>
      <color indexed="62"/>
      <name val="Times New Roman"/>
      <family val="2"/>
    </font>
    <font>
      <b/>
      <sz val="12"/>
      <color indexed="52"/>
      <name val="Times New Roman"/>
      <family val="2"/>
    </font>
    <font>
      <u val="single"/>
      <sz val="11"/>
      <color indexed="12"/>
      <name val="Calibri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1"/>
      <color indexed="8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b/>
      <sz val="11"/>
      <color indexed="8"/>
      <name val="Calibri"/>
      <family val="2"/>
    </font>
    <font>
      <sz val="14"/>
      <color indexed="8"/>
      <name val="Times New Roman"/>
      <family val="1"/>
    </font>
    <font>
      <i/>
      <sz val="11"/>
      <color indexed="8"/>
      <name val="Calibri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8"/>
      <color rgb="FF000000"/>
      <name val="Cambria"/>
      <family val="2"/>
    </font>
    <font>
      <sz val="10"/>
      <color rgb="FF000000"/>
      <name val="Arial"/>
      <family val="2"/>
    </font>
    <font>
      <sz val="10"/>
      <color rgb="FF000000"/>
      <name val="Arial Cyr"/>
      <family val="2"/>
    </font>
    <font>
      <sz val="10"/>
      <color rgb="FF000000"/>
      <name val="Cambria"/>
      <family val="2"/>
    </font>
    <font>
      <b/>
      <sz val="8"/>
      <color rgb="FF000000"/>
      <name val="Cambria"/>
      <family val="2"/>
    </font>
    <font>
      <b/>
      <sz val="12"/>
      <color rgb="FF000000"/>
      <name val="Arial Cyr"/>
      <family val="2"/>
    </font>
    <font>
      <b/>
      <sz val="10"/>
      <color rgb="FF000000"/>
      <name val="Cambria"/>
      <family val="2"/>
    </font>
    <font>
      <b/>
      <sz val="10"/>
      <color rgb="FF000000"/>
      <name val="Arial CYR"/>
      <family val="2"/>
    </font>
    <font>
      <sz val="9"/>
      <color rgb="FF000000"/>
      <name val="Cambria"/>
      <family val="2"/>
    </font>
    <font>
      <i/>
      <sz val="9"/>
      <color rgb="FF000000"/>
      <name val="Cambria"/>
      <family val="2"/>
    </font>
    <font>
      <i/>
      <sz val="10"/>
      <color rgb="FF000000"/>
      <name val="Arial Cyr"/>
      <family val="2"/>
    </font>
    <font>
      <sz val="6"/>
      <color rgb="FF000000"/>
      <name val="Cambria"/>
      <family val="2"/>
    </font>
    <font>
      <sz val="7"/>
      <color rgb="FF000000"/>
      <name val="Cambria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u val="single"/>
      <sz val="11"/>
      <color theme="10"/>
      <name val="Calibri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1"/>
      <color theme="1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b/>
      <sz val="11"/>
      <color theme="1"/>
      <name val="Calibri"/>
      <family val="2"/>
    </font>
    <font>
      <sz val="14"/>
      <color theme="1"/>
      <name val="Times New Roman"/>
      <family val="1"/>
    </font>
    <font>
      <i/>
      <sz val="11"/>
      <color theme="1"/>
      <name val="Calibri"/>
      <family val="2"/>
    </font>
    <font>
      <b/>
      <sz val="14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thin">
        <color rgb="FF000000"/>
      </right>
      <top/>
      <bottom style="hair">
        <color rgb="FF000000"/>
      </bottom>
    </border>
    <border>
      <left/>
      <right/>
      <top style="hair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/>
      <bottom/>
    </border>
    <border>
      <left/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1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1" fontId="49" fillId="0" borderId="1">
      <alignment horizontal="center" vertical="center" wrapText="1" shrinkToFit="1"/>
      <protection/>
    </xf>
    <xf numFmtId="0" fontId="50" fillId="0" borderId="0">
      <alignment vertical="center"/>
      <protection/>
    </xf>
    <xf numFmtId="0" fontId="51" fillId="0" borderId="0">
      <alignment/>
      <protection/>
    </xf>
    <xf numFmtId="0" fontId="50" fillId="0" borderId="0">
      <alignment vertical="center"/>
      <protection/>
    </xf>
    <xf numFmtId="0" fontId="51" fillId="0" borderId="0">
      <alignment/>
      <protection/>
    </xf>
    <xf numFmtId="0" fontId="15" fillId="0" borderId="0">
      <alignment/>
      <protection/>
    </xf>
    <xf numFmtId="0" fontId="52" fillId="20" borderId="0">
      <alignment vertical="center"/>
      <protection/>
    </xf>
    <xf numFmtId="0" fontId="51" fillId="20" borderId="0">
      <alignment/>
      <protection/>
    </xf>
    <xf numFmtId="0" fontId="53" fillId="0" borderId="0">
      <alignment horizontal="center" vertical="center"/>
      <protection/>
    </xf>
    <xf numFmtId="0" fontId="54" fillId="0" borderId="0">
      <alignment horizontal="center" wrapText="1"/>
      <protection/>
    </xf>
    <xf numFmtId="0" fontId="55" fillId="0" borderId="0">
      <alignment horizontal="center" vertical="center"/>
      <protection/>
    </xf>
    <xf numFmtId="0" fontId="51" fillId="0" borderId="0">
      <alignment/>
      <protection/>
    </xf>
    <xf numFmtId="0" fontId="55" fillId="0" borderId="0">
      <alignment vertical="center"/>
      <protection/>
    </xf>
    <xf numFmtId="0" fontId="51" fillId="20" borderId="2">
      <alignment/>
      <protection/>
    </xf>
    <xf numFmtId="0" fontId="49" fillId="0" borderId="0">
      <alignment horizontal="center" vertical="center"/>
      <protection/>
    </xf>
    <xf numFmtId="0" fontId="56" fillId="0" borderId="3">
      <alignment horizontal="center" vertical="center" wrapText="1"/>
      <protection/>
    </xf>
    <xf numFmtId="0" fontId="49" fillId="0" borderId="0">
      <alignment vertical="center"/>
      <protection/>
    </xf>
    <xf numFmtId="0" fontId="51" fillId="0" borderId="4">
      <alignment/>
      <protection/>
    </xf>
    <xf numFmtId="0" fontId="49" fillId="0" borderId="0">
      <alignment horizontal="left" vertical="center" wrapText="1"/>
      <protection/>
    </xf>
    <xf numFmtId="0" fontId="51" fillId="20" borderId="5">
      <alignment/>
      <protection/>
    </xf>
    <xf numFmtId="0" fontId="53" fillId="0" borderId="0">
      <alignment horizontal="center" vertical="center" wrapText="1"/>
      <protection/>
    </xf>
    <xf numFmtId="49" fontId="51" fillId="0" borderId="3">
      <alignment horizontal="left" shrinkToFit="1"/>
      <protection/>
    </xf>
    <xf numFmtId="0" fontId="49" fillId="0" borderId="2">
      <alignment vertical="center"/>
      <protection/>
    </xf>
    <xf numFmtId="4" fontId="51" fillId="0" borderId="3">
      <alignment horizontal="right" vertical="top" shrinkToFit="1"/>
      <protection/>
    </xf>
    <xf numFmtId="0" fontId="49" fillId="0" borderId="3">
      <alignment horizontal="center" vertical="center" wrapText="1"/>
      <protection/>
    </xf>
    <xf numFmtId="0" fontId="51" fillId="20" borderId="6">
      <alignment/>
      <protection/>
    </xf>
    <xf numFmtId="0" fontId="49" fillId="0" borderId="7">
      <alignment horizontal="center" vertical="center" wrapText="1"/>
      <protection/>
    </xf>
    <xf numFmtId="49" fontId="51" fillId="21" borderId="3">
      <alignment horizontal="left" shrinkToFit="1"/>
      <protection/>
    </xf>
    <xf numFmtId="0" fontId="52" fillId="20" borderId="8">
      <alignment vertical="center"/>
      <protection/>
    </xf>
    <xf numFmtId="4" fontId="51" fillId="22" borderId="3">
      <alignment horizontal="right" vertical="top" shrinkToFit="1"/>
      <protection/>
    </xf>
    <xf numFmtId="49" fontId="57" fillId="0" borderId="3">
      <alignment vertical="center" wrapText="1"/>
      <protection/>
    </xf>
    <xf numFmtId="0" fontId="56" fillId="23" borderId="3">
      <alignment horizontal="left"/>
      <protection/>
    </xf>
    <xf numFmtId="0" fontId="52" fillId="20" borderId="5">
      <alignment vertical="center"/>
      <protection/>
    </xf>
    <xf numFmtId="4" fontId="56" fillId="24" borderId="3">
      <alignment horizontal="right" vertical="top" shrinkToFit="1"/>
      <protection/>
    </xf>
    <xf numFmtId="49" fontId="58" fillId="0" borderId="9">
      <alignment horizontal="left" vertical="center" wrapText="1" indent="1"/>
      <protection/>
    </xf>
    <xf numFmtId="0" fontId="59" fillId="0" borderId="0">
      <alignment wrapText="1"/>
      <protection/>
    </xf>
    <xf numFmtId="0" fontId="52" fillId="20" borderId="10">
      <alignment vertical="center"/>
      <protection/>
    </xf>
    <xf numFmtId="0" fontId="52" fillId="0" borderId="0">
      <alignment vertical="center"/>
      <protection/>
    </xf>
    <xf numFmtId="0" fontId="57" fillId="0" borderId="0">
      <alignment horizontal="left" vertical="center" wrapText="1"/>
      <protection/>
    </xf>
    <xf numFmtId="0" fontId="53" fillId="0" borderId="0">
      <alignment vertical="center"/>
      <protection/>
    </xf>
    <xf numFmtId="0" fontId="49" fillId="0" borderId="0">
      <alignment vertical="center" wrapText="1"/>
      <protection/>
    </xf>
    <xf numFmtId="0" fontId="49" fillId="0" borderId="2">
      <alignment horizontal="left" vertical="center" wrapText="1"/>
      <protection/>
    </xf>
    <xf numFmtId="0" fontId="49" fillId="0" borderId="6">
      <alignment horizontal="left" vertical="center" wrapText="1"/>
      <protection/>
    </xf>
    <xf numFmtId="0" fontId="49" fillId="0" borderId="5">
      <alignment vertical="center" wrapText="1"/>
      <protection/>
    </xf>
    <xf numFmtId="0" fontId="49" fillId="0" borderId="11">
      <alignment horizontal="center" vertical="center" wrapText="1"/>
      <protection/>
    </xf>
    <xf numFmtId="1" fontId="57" fillId="0" borderId="3">
      <alignment horizontal="center" vertical="center" shrinkToFit="1"/>
      <protection locked="0"/>
    </xf>
    <xf numFmtId="0" fontId="52" fillId="20" borderId="6">
      <alignment vertical="center"/>
      <protection/>
    </xf>
    <xf numFmtId="1" fontId="58" fillId="0" borderId="3">
      <alignment horizontal="center" vertical="center" shrinkToFit="1"/>
      <protection/>
    </xf>
    <xf numFmtId="0" fontId="52" fillId="20" borderId="0">
      <alignment vertical="center" shrinkToFit="1"/>
      <protection/>
    </xf>
    <xf numFmtId="49" fontId="49" fillId="0" borderId="0">
      <alignment vertical="center" wrapText="1"/>
      <protection/>
    </xf>
    <xf numFmtId="49" fontId="49" fillId="0" borderId="5">
      <alignment vertical="center" wrapText="1"/>
      <protection/>
    </xf>
    <xf numFmtId="4" fontId="57" fillId="0" borderId="3">
      <alignment horizontal="right" vertical="center" shrinkToFit="1"/>
      <protection locked="0"/>
    </xf>
    <xf numFmtId="4" fontId="58" fillId="0" borderId="3">
      <alignment horizontal="right" vertical="center" shrinkToFit="1"/>
      <protection/>
    </xf>
    <xf numFmtId="0" fontId="60" fillId="0" borderId="0">
      <alignment horizontal="center" vertical="center" wrapText="1"/>
      <protection/>
    </xf>
    <xf numFmtId="0" fontId="49" fillId="0" borderId="12">
      <alignment vertical="center"/>
      <protection/>
    </xf>
    <xf numFmtId="0" fontId="49" fillId="0" borderId="13">
      <alignment horizontal="right" vertical="center"/>
      <protection/>
    </xf>
    <xf numFmtId="0" fontId="49" fillId="0" borderId="2">
      <alignment horizontal="right" vertical="center"/>
      <protection/>
    </xf>
    <xf numFmtId="0" fontId="49" fillId="0" borderId="11">
      <alignment horizontal="center" vertical="center"/>
      <protection/>
    </xf>
    <xf numFmtId="49" fontId="49" fillId="0" borderId="14">
      <alignment horizontal="center" vertical="center"/>
      <protection/>
    </xf>
    <xf numFmtId="0" fontId="49" fillId="0" borderId="1">
      <alignment horizontal="center" vertical="center"/>
      <protection/>
    </xf>
    <xf numFmtId="1" fontId="49" fillId="0" borderId="1">
      <alignment horizontal="center" vertical="center"/>
      <protection/>
    </xf>
    <xf numFmtId="1" fontId="49" fillId="0" borderId="1">
      <alignment horizontal="center" vertical="center" shrinkToFit="1"/>
      <protection/>
    </xf>
    <xf numFmtId="49" fontId="49" fillId="0" borderId="1">
      <alignment horizontal="center" vertical="center"/>
      <protection/>
    </xf>
    <xf numFmtId="0" fontId="49" fillId="0" borderId="15">
      <alignment horizontal="center" vertical="center"/>
      <protection/>
    </xf>
    <xf numFmtId="0" fontId="49" fillId="0" borderId="16">
      <alignment vertical="center"/>
      <protection/>
    </xf>
    <xf numFmtId="0" fontId="49" fillId="0" borderId="3">
      <alignment horizontal="center" vertical="center" wrapText="1"/>
      <protection/>
    </xf>
    <xf numFmtId="0" fontId="49" fillId="0" borderId="17">
      <alignment horizontal="center" vertical="center" wrapText="1"/>
      <protection/>
    </xf>
    <xf numFmtId="0" fontId="61" fillId="0" borderId="2">
      <alignment horizontal="right" vertical="center"/>
      <protection/>
    </xf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62" fillId="31" borderId="18" applyNumberFormat="0" applyAlignment="0" applyProtection="0"/>
    <xf numFmtId="0" fontId="63" fillId="32" borderId="19" applyNumberFormat="0" applyAlignment="0" applyProtection="0"/>
    <xf numFmtId="0" fontId="64" fillId="32" borderId="18" applyNumberFormat="0" applyAlignment="0" applyProtection="0"/>
    <xf numFmtId="0" fontId="6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6" fillId="0" borderId="20" applyNumberFormat="0" applyFill="0" applyAlignment="0" applyProtection="0"/>
    <xf numFmtId="0" fontId="67" fillId="0" borderId="21" applyNumberFormat="0" applyFill="0" applyAlignment="0" applyProtection="0"/>
    <xf numFmtId="0" fontId="68" fillId="0" borderId="22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23" applyNumberFormat="0" applyFill="0" applyAlignment="0" applyProtection="0"/>
    <xf numFmtId="0" fontId="70" fillId="33" borderId="24" applyNumberFormat="0" applyAlignment="0" applyProtection="0"/>
    <xf numFmtId="0" fontId="71" fillId="0" borderId="0" applyNumberFormat="0" applyFill="0" applyBorder="0" applyAlignment="0" applyProtection="0"/>
    <xf numFmtId="0" fontId="72" fillId="34" borderId="0" applyNumberFormat="0" applyBorder="0" applyAlignment="0" applyProtection="0"/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73" fillId="0" borderId="0">
      <alignment/>
      <protection/>
    </xf>
    <xf numFmtId="0" fontId="10" fillId="0" borderId="0">
      <alignment/>
      <protection/>
    </xf>
    <xf numFmtId="0" fontId="74" fillId="35" borderId="0" applyNumberFormat="0" applyBorder="0" applyAlignment="0" applyProtection="0"/>
    <xf numFmtId="0" fontId="75" fillId="0" borderId="0" applyNumberFormat="0" applyFill="0" applyBorder="0" applyAlignment="0" applyProtection="0"/>
    <xf numFmtId="0" fontId="0" fillId="36" borderId="25" applyNumberFormat="0" applyFont="0" applyAlignment="0" applyProtection="0"/>
    <xf numFmtId="9" fontId="0" fillId="0" borderId="0" applyFont="0" applyFill="0" applyBorder="0" applyAlignment="0" applyProtection="0"/>
    <xf numFmtId="0" fontId="76" fillId="0" borderId="26" applyNumberFormat="0" applyFill="0" applyAlignment="0" applyProtection="0"/>
    <xf numFmtId="0" fontId="13" fillId="0" borderId="0">
      <alignment/>
      <protection/>
    </xf>
    <xf numFmtId="0" fontId="7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0" fontId="78" fillId="37" borderId="0" applyNumberFormat="0" applyBorder="0" applyAlignment="0" applyProtection="0"/>
  </cellStyleXfs>
  <cellXfs count="110">
    <xf numFmtId="0" fontId="0" fillId="0" borderId="0" xfId="0" applyFont="1" applyAlignment="1">
      <alignment/>
    </xf>
    <xf numFmtId="0" fontId="47" fillId="0" borderId="0" xfId="139">
      <alignment/>
      <protection/>
    </xf>
    <xf numFmtId="0" fontId="1" fillId="0" borderId="0" xfId="140" applyFont="1" applyBorder="1" applyAlignment="1">
      <alignment vertical="top" wrapText="1"/>
      <protection/>
    </xf>
    <xf numFmtId="0" fontId="1" fillId="0" borderId="27" xfId="140" applyFont="1" applyBorder="1" applyAlignment="1">
      <alignment vertical="top" wrapText="1"/>
      <protection/>
    </xf>
    <xf numFmtId="0" fontId="1" fillId="0" borderId="0" xfId="140" applyFont="1" applyBorder="1" applyAlignment="1">
      <alignment horizontal="right" vertical="top"/>
      <protection/>
    </xf>
    <xf numFmtId="0" fontId="1" fillId="0" borderId="28" xfId="140" applyFont="1" applyBorder="1" applyAlignment="1">
      <alignment horizontal="center" vertical="center" wrapText="1"/>
      <protection/>
    </xf>
    <xf numFmtId="0" fontId="2" fillId="0" borderId="28" xfId="140" applyFont="1" applyBorder="1">
      <alignment/>
      <protection/>
    </xf>
    <xf numFmtId="172" fontId="2" fillId="0" borderId="28" xfId="140" applyNumberFormat="1" applyFont="1" applyBorder="1" applyAlignment="1">
      <alignment horizontal="right" vertical="top" wrapText="1"/>
      <protection/>
    </xf>
    <xf numFmtId="0" fontId="2" fillId="0" borderId="28" xfId="140" applyFont="1" applyBorder="1" applyAlignment="1">
      <alignment vertical="top" wrapText="1"/>
      <protection/>
    </xf>
    <xf numFmtId="172" fontId="2" fillId="0" borderId="28" xfId="157" applyNumberFormat="1" applyFont="1" applyBorder="1" applyAlignment="1">
      <alignment horizontal="right"/>
    </xf>
    <xf numFmtId="0" fontId="1" fillId="0" borderId="28" xfId="140" applyFont="1" applyBorder="1" applyAlignment="1">
      <alignment vertical="top" wrapText="1"/>
      <protection/>
    </xf>
    <xf numFmtId="172" fontId="1" fillId="0" borderId="28" xfId="157" applyNumberFormat="1" applyFont="1" applyBorder="1" applyAlignment="1">
      <alignment horizontal="right"/>
    </xf>
    <xf numFmtId="0" fontId="1" fillId="0" borderId="28" xfId="140" applyFont="1" applyFill="1" applyBorder="1" applyAlignment="1">
      <alignment vertical="top" wrapText="1"/>
      <protection/>
    </xf>
    <xf numFmtId="0" fontId="1" fillId="0" borderId="28" xfId="0" applyFont="1" applyBorder="1" applyAlignment="1">
      <alignment vertical="top" wrapText="1"/>
    </xf>
    <xf numFmtId="0" fontId="1" fillId="0" borderId="28" xfId="140" applyFont="1" applyBorder="1" applyAlignment="1">
      <alignment horizontal="left" vertical="top" wrapText="1"/>
      <protection/>
    </xf>
    <xf numFmtId="0" fontId="5" fillId="0" borderId="0" xfId="139" applyFont="1">
      <alignment/>
      <protection/>
    </xf>
    <xf numFmtId="0" fontId="7" fillId="0" borderId="0" xfId="139" applyFont="1">
      <alignment/>
      <protection/>
    </xf>
    <xf numFmtId="172" fontId="5" fillId="0" borderId="28" xfId="157" applyNumberFormat="1" applyFont="1" applyBorder="1" applyAlignment="1">
      <alignment horizontal="right"/>
    </xf>
    <xf numFmtId="0" fontId="69" fillId="0" borderId="0" xfId="0" applyFont="1" applyAlignment="1">
      <alignment horizontal="justify" vertical="top" wrapText="1"/>
    </xf>
    <xf numFmtId="172" fontId="6" fillId="0" borderId="28" xfId="157" applyNumberFormat="1" applyFont="1" applyBorder="1" applyAlignment="1">
      <alignment horizontal="right"/>
    </xf>
    <xf numFmtId="172" fontId="1" fillId="0" borderId="28" xfId="157" applyNumberFormat="1" applyFont="1" applyFill="1" applyBorder="1" applyAlignment="1">
      <alignment horizontal="right"/>
    </xf>
    <xf numFmtId="0" fontId="2" fillId="0" borderId="28" xfId="140" applyFont="1" applyFill="1" applyBorder="1" applyAlignment="1">
      <alignment vertical="top" wrapText="1"/>
      <protection/>
    </xf>
    <xf numFmtId="172" fontId="2" fillId="0" borderId="28" xfId="157" applyNumberFormat="1" applyFont="1" applyFill="1" applyBorder="1" applyAlignment="1">
      <alignment horizontal="right"/>
    </xf>
    <xf numFmtId="172" fontId="5" fillId="0" borderId="28" xfId="157" applyNumberFormat="1" applyFont="1" applyFill="1" applyBorder="1" applyAlignment="1">
      <alignment horizontal="right"/>
    </xf>
    <xf numFmtId="0" fontId="2" fillId="0" borderId="28" xfId="0" applyFont="1" applyBorder="1" applyAlignment="1">
      <alignment vertical="top"/>
    </xf>
    <xf numFmtId="0" fontId="0" fillId="0" borderId="0" xfId="0" applyAlignment="1">
      <alignment horizontal="center"/>
    </xf>
    <xf numFmtId="0" fontId="2" fillId="0" borderId="28" xfId="0" applyFont="1" applyBorder="1" applyAlignment="1">
      <alignment horizontal="left" wrapText="1"/>
    </xf>
    <xf numFmtId="0" fontId="1" fillId="0" borderId="28" xfId="0" applyFont="1" applyBorder="1" applyAlignment="1">
      <alignment horizontal="center" wrapText="1"/>
    </xf>
    <xf numFmtId="49" fontId="1" fillId="0" borderId="28" xfId="0" applyNumberFormat="1" applyFont="1" applyBorder="1" applyAlignment="1">
      <alignment horizontal="center" wrapText="1"/>
    </xf>
    <xf numFmtId="0" fontId="0" fillId="0" borderId="0" xfId="0" applyFont="1" applyAlignment="1">
      <alignment/>
    </xf>
    <xf numFmtId="0" fontId="2" fillId="0" borderId="28" xfId="0" applyFont="1" applyFill="1" applyBorder="1" applyAlignment="1">
      <alignment horizontal="left" wrapText="1"/>
    </xf>
    <xf numFmtId="0" fontId="2" fillId="0" borderId="28" xfId="0" applyFont="1" applyBorder="1" applyAlignment="1">
      <alignment horizontal="left" vertical="top" wrapText="1"/>
    </xf>
    <xf numFmtId="0" fontId="1" fillId="0" borderId="28" xfId="123" applyFont="1" applyBorder="1" applyAlignment="1">
      <alignment horizontal="left" vertical="top" wrapText="1"/>
      <protection/>
    </xf>
    <xf numFmtId="0" fontId="1" fillId="0" borderId="28" xfId="0" applyFont="1" applyFill="1" applyBorder="1" applyAlignment="1">
      <alignment horizontal="left" vertical="top" wrapText="1"/>
    </xf>
    <xf numFmtId="172" fontId="5" fillId="0" borderId="28" xfId="0" applyNumberFormat="1" applyFont="1" applyBorder="1" applyAlignment="1">
      <alignment horizontal="right" wrapText="1"/>
    </xf>
    <xf numFmtId="49" fontId="0" fillId="0" borderId="0" xfId="0" applyNumberFormat="1" applyAlignment="1">
      <alignment horizontal="center"/>
    </xf>
    <xf numFmtId="49" fontId="5" fillId="0" borderId="28" xfId="0" applyNumberFormat="1" applyFont="1" applyBorder="1" applyAlignment="1">
      <alignment horizontal="left" wrapText="1"/>
    </xf>
    <xf numFmtId="172" fontId="6" fillId="0" borderId="28" xfId="0" applyNumberFormat="1" applyFont="1" applyBorder="1" applyAlignment="1">
      <alignment horizontal="right" wrapText="1"/>
    </xf>
    <xf numFmtId="49" fontId="1" fillId="0" borderId="28" xfId="0" applyNumberFormat="1" applyFont="1" applyBorder="1" applyAlignment="1">
      <alignment horizontal="left" wrapText="1"/>
    </xf>
    <xf numFmtId="0" fontId="79" fillId="0" borderId="0" xfId="0" applyFont="1" applyAlignment="1">
      <alignment/>
    </xf>
    <xf numFmtId="0" fontId="2" fillId="0" borderId="28" xfId="123" applyFont="1" applyBorder="1" applyAlignment="1">
      <alignment horizontal="left" vertical="top" wrapText="1"/>
      <protection/>
    </xf>
    <xf numFmtId="49" fontId="5" fillId="0" borderId="28" xfId="0" applyNumberFormat="1" applyFont="1" applyFill="1" applyBorder="1" applyAlignment="1">
      <alignment horizontal="left" wrapText="1"/>
    </xf>
    <xf numFmtId="172" fontId="0" fillId="0" borderId="0" xfId="0" applyNumberFormat="1" applyAlignment="1">
      <alignment horizontal="center"/>
    </xf>
    <xf numFmtId="0" fontId="1" fillId="0" borderId="28" xfId="140" applyFont="1" applyBorder="1">
      <alignment/>
      <protection/>
    </xf>
    <xf numFmtId="172" fontId="1" fillId="0" borderId="28" xfId="140" applyNumberFormat="1" applyFont="1" applyBorder="1" applyAlignment="1">
      <alignment horizontal="right" wrapText="1"/>
      <protection/>
    </xf>
    <xf numFmtId="0" fontId="0" fillId="0" borderId="0" xfId="0" applyAlignment="1">
      <alignment/>
    </xf>
    <xf numFmtId="0" fontId="1" fillId="0" borderId="28" xfId="0" applyFont="1" applyBorder="1" applyAlignment="1">
      <alignment horizontal="left" wrapText="1"/>
    </xf>
    <xf numFmtId="0" fontId="2" fillId="0" borderId="28" xfId="0" applyFont="1" applyBorder="1" applyAlignment="1">
      <alignment vertical="top" wrapText="1"/>
    </xf>
    <xf numFmtId="172" fontId="1" fillId="0" borderId="28" xfId="0" applyNumberFormat="1" applyFont="1" applyBorder="1" applyAlignment="1">
      <alignment/>
    </xf>
    <xf numFmtId="0" fontId="6" fillId="0" borderId="28" xfId="0" applyFont="1" applyBorder="1" applyAlignment="1">
      <alignment horizontal="left" wrapText="1"/>
    </xf>
    <xf numFmtId="0" fontId="5" fillId="0" borderId="28" xfId="0" applyFont="1" applyBorder="1" applyAlignment="1">
      <alignment horizontal="left" wrapText="1"/>
    </xf>
    <xf numFmtId="172" fontId="5" fillId="0" borderId="28" xfId="0" applyNumberFormat="1" applyFont="1" applyBorder="1" applyAlignment="1">
      <alignment/>
    </xf>
    <xf numFmtId="172" fontId="2" fillId="0" borderId="28" xfId="0" applyNumberFormat="1" applyFont="1" applyBorder="1" applyAlignment="1">
      <alignment/>
    </xf>
    <xf numFmtId="0" fontId="6" fillId="0" borderId="28" xfId="0" applyFont="1" applyFill="1" applyBorder="1" applyAlignment="1">
      <alignment horizontal="left" wrapText="1"/>
    </xf>
    <xf numFmtId="0" fontId="1" fillId="0" borderId="28" xfId="0" applyFont="1" applyBorder="1" applyAlignment="1">
      <alignment horizontal="left" vertical="top" wrapText="1"/>
    </xf>
    <xf numFmtId="0" fontId="1" fillId="0" borderId="28" xfId="0" applyFont="1" applyFill="1" applyBorder="1" applyAlignment="1">
      <alignment horizontal="left" wrapText="1"/>
    </xf>
    <xf numFmtId="49" fontId="0" fillId="0" borderId="0" xfId="0" applyNumberFormat="1" applyAlignment="1">
      <alignment/>
    </xf>
    <xf numFmtId="49" fontId="79" fillId="0" borderId="0" xfId="0" applyNumberFormat="1" applyFont="1" applyAlignment="1">
      <alignment/>
    </xf>
    <xf numFmtId="0" fontId="6" fillId="0" borderId="0" xfId="142" applyFont="1" applyAlignment="1">
      <alignment horizontal="right"/>
      <protection/>
    </xf>
    <xf numFmtId="0" fontId="9" fillId="0" borderId="0" xfId="142" applyFont="1" applyAlignment="1">
      <alignment wrapText="1"/>
      <protection/>
    </xf>
    <xf numFmtId="0" fontId="11" fillId="0" borderId="28" xfId="0" applyFont="1" applyBorder="1" applyAlignment="1">
      <alignment horizontal="left" wrapText="1"/>
    </xf>
    <xf numFmtId="49" fontId="8" fillId="0" borderId="28" xfId="0" applyNumberFormat="1" applyFont="1" applyBorder="1" applyAlignment="1">
      <alignment horizontal="left" wrapText="1"/>
    </xf>
    <xf numFmtId="172" fontId="8" fillId="0" borderId="28" xfId="0" applyNumberFormat="1" applyFont="1" applyBorder="1" applyAlignment="1">
      <alignment horizontal="right" wrapText="1"/>
    </xf>
    <xf numFmtId="0" fontId="2" fillId="0" borderId="28" xfId="140" applyFont="1" applyBorder="1" applyAlignment="1">
      <alignment horizontal="center" vertical="center" wrapText="1"/>
      <protection/>
    </xf>
    <xf numFmtId="0" fontId="69" fillId="0" borderId="28" xfId="139" applyFont="1" applyBorder="1" applyAlignment="1">
      <alignment horizontal="center" vertical="center" wrapText="1"/>
      <protection/>
    </xf>
    <xf numFmtId="0" fontId="69" fillId="0" borderId="0" xfId="139" applyFont="1">
      <alignment/>
      <protection/>
    </xf>
    <xf numFmtId="0" fontId="12" fillId="0" borderId="28" xfId="142" applyFont="1" applyFill="1" applyBorder="1" applyAlignment="1">
      <alignment horizontal="center" vertical="center" wrapText="1"/>
      <protection/>
    </xf>
    <xf numFmtId="172" fontId="69" fillId="0" borderId="28" xfId="0" applyNumberFormat="1" applyFont="1" applyBorder="1" applyAlignment="1">
      <alignment/>
    </xf>
    <xf numFmtId="172" fontId="47" fillId="0" borderId="28" xfId="0" applyNumberFormat="1" applyFont="1" applyBorder="1" applyAlignment="1">
      <alignment/>
    </xf>
    <xf numFmtId="0" fontId="47" fillId="0" borderId="28" xfId="139" applyFont="1" applyBorder="1" applyAlignment="1">
      <alignment wrapText="1"/>
      <protection/>
    </xf>
    <xf numFmtId="0" fontId="1" fillId="0" borderId="28" xfId="123" applyFont="1" applyBorder="1" applyAlignment="1">
      <alignment vertical="top" wrapText="1"/>
      <protection/>
    </xf>
    <xf numFmtId="0" fontId="80" fillId="0" borderId="0" xfId="0" applyFont="1" applyAlignment="1">
      <alignment/>
    </xf>
    <xf numFmtId="0" fontId="80" fillId="0" borderId="28" xfId="0" applyFont="1" applyBorder="1" applyAlignment="1">
      <alignment/>
    </xf>
    <xf numFmtId="0" fontId="80" fillId="0" borderId="0" xfId="0" applyFont="1" applyAlignment="1">
      <alignment horizontal="center"/>
    </xf>
    <xf numFmtId="0" fontId="80" fillId="0" borderId="0" xfId="0" applyFont="1" applyBorder="1" applyAlignment="1">
      <alignment horizontal="center"/>
    </xf>
    <xf numFmtId="0" fontId="80" fillId="0" borderId="0" xfId="0" applyFont="1" applyBorder="1" applyAlignment="1">
      <alignment/>
    </xf>
    <xf numFmtId="0" fontId="80" fillId="0" borderId="28" xfId="0" applyFont="1" applyBorder="1" applyAlignment="1">
      <alignment wrapText="1"/>
    </xf>
    <xf numFmtId="0" fontId="0" fillId="0" borderId="28" xfId="0" applyBorder="1" applyAlignment="1">
      <alignment/>
    </xf>
    <xf numFmtId="172" fontId="6" fillId="0" borderId="28" xfId="157" applyNumberFormat="1" applyFont="1" applyFill="1" applyBorder="1" applyAlignment="1">
      <alignment horizontal="right"/>
    </xf>
    <xf numFmtId="49" fontId="47" fillId="0" borderId="0" xfId="152" applyNumberFormat="1" applyFont="1" applyFill="1" applyAlignment="1">
      <alignment vertical="top" wrapText="1"/>
    </xf>
    <xf numFmtId="0" fontId="81" fillId="0" borderId="0" xfId="0" applyFont="1" applyAlignment="1">
      <alignment/>
    </xf>
    <xf numFmtId="0" fontId="6" fillId="0" borderId="28" xfId="140" applyFont="1" applyFill="1" applyBorder="1" applyAlignment="1">
      <alignment vertical="top" wrapText="1"/>
      <protection/>
    </xf>
    <xf numFmtId="172" fontId="6" fillId="0" borderId="28" xfId="123" applyNumberFormat="1" applyFont="1" applyFill="1" applyBorder="1">
      <alignment/>
      <protection/>
    </xf>
    <xf numFmtId="0" fontId="2" fillId="0" borderId="29" xfId="0" applyFont="1" applyBorder="1" applyAlignment="1">
      <alignment horizontal="center" vertical="center" wrapText="1"/>
    </xf>
    <xf numFmtId="49" fontId="79" fillId="0" borderId="28" xfId="0" applyNumberFormat="1" applyFont="1" applyBorder="1" applyAlignment="1">
      <alignment horizontal="center"/>
    </xf>
    <xf numFmtId="0" fontId="69" fillId="0" borderId="28" xfId="0" applyFont="1" applyBorder="1" applyAlignment="1">
      <alignment horizontal="center" wrapText="1"/>
    </xf>
    <xf numFmtId="0" fontId="11" fillId="0" borderId="28" xfId="0" applyFont="1" applyFill="1" applyBorder="1" applyAlignment="1">
      <alignment horizontal="left" vertical="top" wrapText="1"/>
    </xf>
    <xf numFmtId="0" fontId="5" fillId="0" borderId="28" xfId="140" applyFont="1" applyFill="1" applyBorder="1" applyAlignment="1">
      <alignment vertical="top" wrapText="1"/>
      <protection/>
    </xf>
    <xf numFmtId="0" fontId="69" fillId="0" borderId="0" xfId="0" applyFont="1" applyAlignment="1">
      <alignment wrapText="1"/>
    </xf>
    <xf numFmtId="0" fontId="2" fillId="0" borderId="28" xfId="0" applyFont="1" applyFill="1" applyBorder="1" applyAlignment="1">
      <alignment vertical="top" wrapText="1"/>
    </xf>
    <xf numFmtId="172" fontId="69" fillId="0" borderId="28" xfId="0" applyNumberFormat="1" applyFont="1" applyFill="1" applyBorder="1" applyAlignment="1">
      <alignment/>
    </xf>
    <xf numFmtId="172" fontId="47" fillId="0" borderId="28" xfId="0" applyNumberFormat="1" applyFont="1" applyFill="1" applyBorder="1" applyAlignment="1">
      <alignment/>
    </xf>
    <xf numFmtId="0" fontId="47" fillId="0" borderId="28" xfId="0" applyFont="1" applyBorder="1" applyAlignment="1">
      <alignment wrapText="1"/>
    </xf>
    <xf numFmtId="0" fontId="11" fillId="0" borderId="28" xfId="0" applyFont="1" applyBorder="1" applyAlignment="1">
      <alignment horizontal="left" vertical="top" wrapText="1"/>
    </xf>
    <xf numFmtId="0" fontId="6" fillId="38" borderId="28" xfId="140" applyFont="1" applyFill="1" applyBorder="1" applyAlignment="1">
      <alignment vertical="top" wrapText="1"/>
      <protection/>
    </xf>
    <xf numFmtId="172" fontId="6" fillId="38" borderId="28" xfId="152" applyNumberFormat="1" applyFont="1" applyFill="1" applyBorder="1" applyAlignment="1">
      <alignment horizontal="right"/>
    </xf>
    <xf numFmtId="0" fontId="6" fillId="0" borderId="28" xfId="0" applyFont="1" applyFill="1" applyBorder="1" applyAlignment="1">
      <alignment wrapText="1"/>
    </xf>
    <xf numFmtId="172" fontId="6" fillId="0" borderId="28" xfId="152" applyNumberFormat="1" applyFont="1" applyFill="1" applyBorder="1" applyAlignment="1">
      <alignment horizontal="right"/>
    </xf>
    <xf numFmtId="0" fontId="80" fillId="0" borderId="28" xfId="0" applyFont="1" applyBorder="1" applyAlignment="1">
      <alignment horizontal="center"/>
    </xf>
    <xf numFmtId="0" fontId="82" fillId="0" borderId="0" xfId="0" applyFont="1" applyAlignment="1">
      <alignment horizontal="center"/>
    </xf>
    <xf numFmtId="0" fontId="80" fillId="0" borderId="28" xfId="0" applyFont="1" applyFill="1" applyBorder="1" applyAlignment="1">
      <alignment horizontal="center"/>
    </xf>
    <xf numFmtId="0" fontId="65" fillId="0" borderId="30" xfId="112" applyBorder="1" applyAlignment="1" applyProtection="1">
      <alignment horizontal="center"/>
      <protection/>
    </xf>
    <xf numFmtId="0" fontId="80" fillId="0" borderId="31" xfId="0" applyFont="1" applyBorder="1" applyAlignment="1">
      <alignment horizontal="center"/>
    </xf>
    <xf numFmtId="0" fontId="80" fillId="0" borderId="0" xfId="0" applyFont="1" applyBorder="1" applyAlignment="1">
      <alignment horizontal="center"/>
    </xf>
    <xf numFmtId="0" fontId="82" fillId="0" borderId="0" xfId="0" applyFont="1" applyAlignment="1">
      <alignment horizontal="center" wrapText="1"/>
    </xf>
    <xf numFmtId="0" fontId="82" fillId="0" borderId="32" xfId="0" applyFont="1" applyBorder="1" applyAlignment="1">
      <alignment horizontal="center"/>
    </xf>
    <xf numFmtId="0" fontId="3" fillId="0" borderId="0" xfId="140" applyFont="1" applyBorder="1" applyAlignment="1">
      <alignment horizontal="center" vertical="center" wrapText="1"/>
      <protection/>
    </xf>
    <xf numFmtId="0" fontId="9" fillId="0" borderId="0" xfId="142" applyFont="1" applyAlignment="1">
      <alignment horizontal="center" wrapText="1"/>
      <protection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</cellXfs>
  <cellStyles count="1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br" xfId="33"/>
    <cellStyle name="col" xfId="34"/>
    <cellStyle name="st52" xfId="35"/>
    <cellStyle name="style0" xfId="36"/>
    <cellStyle name="style0 2" xfId="37"/>
    <cellStyle name="td" xfId="38"/>
    <cellStyle name="td 2" xfId="39"/>
    <cellStyle name="tr" xfId="40"/>
    <cellStyle name="xl21" xfId="41"/>
    <cellStyle name="xl21 2" xfId="42"/>
    <cellStyle name="xl22" xfId="43"/>
    <cellStyle name="xl22 2" xfId="44"/>
    <cellStyle name="xl23" xfId="45"/>
    <cellStyle name="xl23 2" xfId="46"/>
    <cellStyle name="xl24" xfId="47"/>
    <cellStyle name="xl24 2" xfId="48"/>
    <cellStyle name="xl25" xfId="49"/>
    <cellStyle name="xl25 2" xfId="50"/>
    <cellStyle name="xl26" xfId="51"/>
    <cellStyle name="xl26 2" xfId="52"/>
    <cellStyle name="xl27" xfId="53"/>
    <cellStyle name="xl27 2" xfId="54"/>
    <cellStyle name="xl28" xfId="55"/>
    <cellStyle name="xl28 2" xfId="56"/>
    <cellStyle name="xl29" xfId="57"/>
    <cellStyle name="xl29 2" xfId="58"/>
    <cellStyle name="xl30" xfId="59"/>
    <cellStyle name="xl30 2" xfId="60"/>
    <cellStyle name="xl31" xfId="61"/>
    <cellStyle name="xl31 2" xfId="62"/>
    <cellStyle name="xl32" xfId="63"/>
    <cellStyle name="xl32 2" xfId="64"/>
    <cellStyle name="xl33" xfId="65"/>
    <cellStyle name="xl33 2" xfId="66"/>
    <cellStyle name="xl34" xfId="67"/>
    <cellStyle name="xl34 2" xfId="68"/>
    <cellStyle name="xl35" xfId="69"/>
    <cellStyle name="xl35 2" xfId="70"/>
    <cellStyle name="xl36" xfId="71"/>
    <cellStyle name="xl37" xfId="72"/>
    <cellStyle name="xl38" xfId="73"/>
    <cellStyle name="xl39" xfId="74"/>
    <cellStyle name="xl40" xfId="75"/>
    <cellStyle name="xl41" xfId="76"/>
    <cellStyle name="xl42" xfId="77"/>
    <cellStyle name="xl43" xfId="78"/>
    <cellStyle name="xl44" xfId="79"/>
    <cellStyle name="xl45" xfId="80"/>
    <cellStyle name="xl46" xfId="81"/>
    <cellStyle name="xl47" xfId="82"/>
    <cellStyle name="xl48" xfId="83"/>
    <cellStyle name="xl49" xfId="84"/>
    <cellStyle name="xl50" xfId="85"/>
    <cellStyle name="xl51" xfId="86"/>
    <cellStyle name="xl52" xfId="87"/>
    <cellStyle name="xl53" xfId="88"/>
    <cellStyle name="xl54" xfId="89"/>
    <cellStyle name="xl55" xfId="90"/>
    <cellStyle name="xl56" xfId="91"/>
    <cellStyle name="xl57" xfId="92"/>
    <cellStyle name="xl58" xfId="93"/>
    <cellStyle name="xl59" xfId="94"/>
    <cellStyle name="xl60" xfId="95"/>
    <cellStyle name="xl61" xfId="96"/>
    <cellStyle name="xl62" xfId="97"/>
    <cellStyle name="xl63" xfId="98"/>
    <cellStyle name="xl64" xfId="99"/>
    <cellStyle name="xl65" xfId="100"/>
    <cellStyle name="xl66" xfId="101"/>
    <cellStyle name="xl67" xfId="102"/>
    <cellStyle name="Акцент1" xfId="103"/>
    <cellStyle name="Акцент2" xfId="104"/>
    <cellStyle name="Акцент3" xfId="105"/>
    <cellStyle name="Акцент4" xfId="106"/>
    <cellStyle name="Акцент5" xfId="107"/>
    <cellStyle name="Акцент6" xfId="108"/>
    <cellStyle name="Ввод " xfId="109"/>
    <cellStyle name="Вывод" xfId="110"/>
    <cellStyle name="Вычисление" xfId="111"/>
    <cellStyle name="Hyperlink" xfId="112"/>
    <cellStyle name="Currency" xfId="113"/>
    <cellStyle name="Currency [0]" xfId="114"/>
    <cellStyle name="Заголовок 1" xfId="115"/>
    <cellStyle name="Заголовок 2" xfId="116"/>
    <cellStyle name="Заголовок 3" xfId="117"/>
    <cellStyle name="Заголовок 4" xfId="118"/>
    <cellStyle name="Итог" xfId="119"/>
    <cellStyle name="Контрольная ячейка" xfId="120"/>
    <cellStyle name="Название" xfId="121"/>
    <cellStyle name="Нейтральный" xfId="122"/>
    <cellStyle name="Обычный 2" xfId="123"/>
    <cellStyle name="Обычный 2 10" xfId="124"/>
    <cellStyle name="Обычный 2 11" xfId="125"/>
    <cellStyle name="Обычный 2 12" xfId="126"/>
    <cellStyle name="Обычный 2 13" xfId="127"/>
    <cellStyle name="Обычный 2 14" xfId="128"/>
    <cellStyle name="Обычный 2 15" xfId="129"/>
    <cellStyle name="Обычный 2 16" xfId="130"/>
    <cellStyle name="Обычный 2 2" xfId="131"/>
    <cellStyle name="Обычный 2 3" xfId="132"/>
    <cellStyle name="Обычный 2 4" xfId="133"/>
    <cellStyle name="Обычный 2 5" xfId="134"/>
    <cellStyle name="Обычный 2 6" xfId="135"/>
    <cellStyle name="Обычный 2 7" xfId="136"/>
    <cellStyle name="Обычный 2 8" xfId="137"/>
    <cellStyle name="Обычный 2 9" xfId="138"/>
    <cellStyle name="Обычный 3" xfId="139"/>
    <cellStyle name="Обычный 4" xfId="140"/>
    <cellStyle name="Обычный 5" xfId="141"/>
    <cellStyle name="Обычный_Книга6" xfId="142"/>
    <cellStyle name="Плохой" xfId="143"/>
    <cellStyle name="Пояснение" xfId="144"/>
    <cellStyle name="Примечание" xfId="145"/>
    <cellStyle name="Percent" xfId="146"/>
    <cellStyle name="Связанная ячейка" xfId="147"/>
    <cellStyle name="Стиль 1" xfId="148"/>
    <cellStyle name="Текст предупреждения" xfId="149"/>
    <cellStyle name="Comma" xfId="150"/>
    <cellStyle name="Comma [0]" xfId="151"/>
    <cellStyle name="Финансовый 10" xfId="152"/>
    <cellStyle name="Финансовый 11" xfId="153"/>
    <cellStyle name="Финансовый 13" xfId="154"/>
    <cellStyle name="Финансовый 14" xfId="155"/>
    <cellStyle name="Финансовый 2" xfId="156"/>
    <cellStyle name="Финансовый 4" xfId="157"/>
    <cellStyle name="Финансовый 5" xfId="158"/>
    <cellStyle name="Финансовый 6" xfId="159"/>
    <cellStyle name="Финансовый 7" xfId="160"/>
    <cellStyle name="Финансовый 8" xfId="161"/>
    <cellStyle name="Финансовый 9" xfId="162"/>
    <cellStyle name="Хороший" xfId="1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fei@go-egvekinot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2"/>
  <sheetViews>
    <sheetView zoomScalePageLayoutView="0" workbookViewId="0" topLeftCell="A1">
      <selection activeCell="D14" sqref="D14"/>
    </sheetView>
  </sheetViews>
  <sheetFormatPr defaultColWidth="9.140625" defaultRowHeight="15"/>
  <cols>
    <col min="1" max="1" width="18.28125" style="0" customWidth="1"/>
    <col min="2" max="2" width="14.57421875" style="0" bestFit="1" customWidth="1"/>
    <col min="3" max="3" width="36.28125" style="0" customWidth="1"/>
    <col min="4" max="4" width="31.57421875" style="0" customWidth="1"/>
  </cols>
  <sheetData>
    <row r="1" spans="1:4" ht="60.75" customHeight="1">
      <c r="A1" s="104" t="s">
        <v>210</v>
      </c>
      <c r="B1" s="104"/>
      <c r="C1" s="104"/>
      <c r="D1" s="104"/>
    </row>
    <row r="2" spans="1:4" s="45" customFormat="1" ht="18.75">
      <c r="A2" s="103" t="s">
        <v>209</v>
      </c>
      <c r="B2" s="103"/>
      <c r="C2" s="103"/>
      <c r="D2" s="103"/>
    </row>
    <row r="3" spans="1:4" s="45" customFormat="1" ht="18.75">
      <c r="A3" s="74"/>
      <c r="B3" s="74"/>
      <c r="C3" s="74"/>
      <c r="D3" s="74"/>
    </row>
    <row r="4" spans="1:4" s="45" customFormat="1" ht="18.75">
      <c r="A4" s="105" t="s">
        <v>203</v>
      </c>
      <c r="B4" s="105"/>
      <c r="C4" s="105"/>
      <c r="D4" s="105"/>
    </row>
    <row r="5" spans="1:4" s="45" customFormat="1" ht="18.75">
      <c r="A5" s="98" t="s">
        <v>193</v>
      </c>
      <c r="B5" s="98"/>
      <c r="C5" s="98" t="s">
        <v>232</v>
      </c>
      <c r="D5" s="98"/>
    </row>
    <row r="6" spans="1:4" s="45" customFormat="1" ht="18.75">
      <c r="A6" s="98" t="s">
        <v>204</v>
      </c>
      <c r="B6" s="98"/>
      <c r="C6" s="98" t="s">
        <v>232</v>
      </c>
      <c r="D6" s="98"/>
    </row>
    <row r="7" spans="1:4" s="45" customFormat="1" ht="18.75">
      <c r="A7" s="98" t="s">
        <v>205</v>
      </c>
      <c r="B7" s="98"/>
      <c r="C7" s="98" t="s">
        <v>232</v>
      </c>
      <c r="D7" s="98"/>
    </row>
    <row r="8" spans="1:4" s="45" customFormat="1" ht="18.75">
      <c r="A8" s="98" t="s">
        <v>206</v>
      </c>
      <c r="B8" s="98"/>
      <c r="C8" s="98" t="s">
        <v>232</v>
      </c>
      <c r="D8" s="98"/>
    </row>
    <row r="9" spans="1:4" s="45" customFormat="1" ht="18.75">
      <c r="A9" s="98" t="s">
        <v>194</v>
      </c>
      <c r="B9" s="98"/>
      <c r="C9" s="98" t="s">
        <v>233</v>
      </c>
      <c r="D9" s="98"/>
    </row>
    <row r="10" spans="1:4" s="45" customFormat="1" ht="18.75">
      <c r="A10" s="98" t="s">
        <v>207</v>
      </c>
      <c r="B10" s="98"/>
      <c r="C10" s="98" t="s">
        <v>195</v>
      </c>
      <c r="D10" s="98"/>
    </row>
    <row r="11" spans="1:4" s="45" customFormat="1" ht="18.75">
      <c r="A11" s="98" t="s">
        <v>208</v>
      </c>
      <c r="B11" s="98"/>
      <c r="C11" s="98" t="s">
        <v>195</v>
      </c>
      <c r="D11" s="98"/>
    </row>
    <row r="12" spans="1:4" s="45" customFormat="1" ht="18.75">
      <c r="A12" s="103"/>
      <c r="B12" s="103"/>
      <c r="C12" s="73"/>
      <c r="D12" s="75"/>
    </row>
    <row r="13" spans="1:4" s="45" customFormat="1" ht="18.75">
      <c r="A13" s="99" t="s">
        <v>198</v>
      </c>
      <c r="B13" s="99"/>
      <c r="C13" s="99"/>
      <c r="D13" s="99"/>
    </row>
    <row r="14" spans="1:4" s="45" customFormat="1" ht="37.5">
      <c r="A14" s="72" t="s">
        <v>197</v>
      </c>
      <c r="B14" s="72" t="s">
        <v>199</v>
      </c>
      <c r="C14" s="76" t="s">
        <v>211</v>
      </c>
      <c r="D14" s="76" t="s">
        <v>196</v>
      </c>
    </row>
    <row r="15" spans="1:4" ht="18.75">
      <c r="A15" s="72" t="s">
        <v>212</v>
      </c>
      <c r="B15" s="72" t="s">
        <v>200</v>
      </c>
      <c r="C15" s="101" t="s">
        <v>214</v>
      </c>
      <c r="D15" s="102"/>
    </row>
    <row r="16" s="45" customFormat="1" ht="15"/>
    <row r="17" spans="1:4" ht="18.75">
      <c r="A17" s="99" t="s">
        <v>201</v>
      </c>
      <c r="B17" s="99"/>
      <c r="C17" s="99"/>
      <c r="D17" s="99"/>
    </row>
    <row r="18" spans="1:4" ht="18.75">
      <c r="A18" s="98" t="s">
        <v>205</v>
      </c>
      <c r="B18" s="98"/>
      <c r="C18" s="100" t="s">
        <v>202</v>
      </c>
      <c r="D18" s="100"/>
    </row>
    <row r="19" spans="3:4" ht="18.75">
      <c r="C19" s="71" t="s">
        <v>213</v>
      </c>
      <c r="D19" s="71"/>
    </row>
    <row r="20" spans="3:4" ht="18.75">
      <c r="C20" s="71"/>
      <c r="D20" s="71"/>
    </row>
    <row r="22" spans="1:2" ht="18.75">
      <c r="A22" s="103"/>
      <c r="B22" s="103"/>
    </row>
  </sheetData>
  <sheetProtection/>
  <mergeCells count="24">
    <mergeCell ref="A1:D1"/>
    <mergeCell ref="A13:D13"/>
    <mergeCell ref="A22:B22"/>
    <mergeCell ref="A4:D4"/>
    <mergeCell ref="A5:B5"/>
    <mergeCell ref="A6:B6"/>
    <mergeCell ref="A7:B7"/>
    <mergeCell ref="C10:D10"/>
    <mergeCell ref="C11:D11"/>
    <mergeCell ref="A2:D2"/>
    <mergeCell ref="A18:B18"/>
    <mergeCell ref="C18:D18"/>
    <mergeCell ref="C15:D15"/>
    <mergeCell ref="A8:B8"/>
    <mergeCell ref="A9:B9"/>
    <mergeCell ref="A10:B10"/>
    <mergeCell ref="A11:B11"/>
    <mergeCell ref="A12:B12"/>
    <mergeCell ref="C5:D5"/>
    <mergeCell ref="C6:D6"/>
    <mergeCell ref="C7:D7"/>
    <mergeCell ref="C8:D8"/>
    <mergeCell ref="C9:D9"/>
    <mergeCell ref="A17:D17"/>
  </mergeCells>
  <hyperlinks>
    <hyperlink ref="C15" r:id="rId1" display="ufei@go-egvekinot.ru"/>
  </hyperlinks>
  <printOptions/>
  <pageMargins left="0.7086614173228347" right="0.7086614173228347" top="0.7480314960629921" bottom="0.7480314960629921" header="0.31496062992125984" footer="0.31496062992125984"/>
  <pageSetup horizontalDpi="180" verticalDpi="180" orientation="portrait" paperSize="9" scale="85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7"/>
  <sheetViews>
    <sheetView tabSelected="1" zoomScale="90" zoomScaleNormal="90" zoomScalePageLayoutView="0" workbookViewId="0" topLeftCell="C1">
      <selection activeCell="I11" sqref="I11"/>
    </sheetView>
  </sheetViews>
  <sheetFormatPr defaultColWidth="9.140625" defaultRowHeight="15"/>
  <cols>
    <col min="1" max="1" width="9.140625" style="1" hidden="1" customWidth="1"/>
    <col min="2" max="2" width="28.28125" style="1" hidden="1" customWidth="1"/>
    <col min="3" max="3" width="74.00390625" style="1" customWidth="1"/>
    <col min="4" max="4" width="15.57421875" style="1" customWidth="1"/>
    <col min="5" max="5" width="13.421875" style="1" customWidth="1"/>
    <col min="6" max="6" width="12.7109375" style="1" customWidth="1"/>
    <col min="7" max="16384" width="9.140625" style="1" customWidth="1"/>
  </cols>
  <sheetData>
    <row r="1" spans="3:5" ht="18.75" customHeight="1">
      <c r="C1" s="106" t="s">
        <v>164</v>
      </c>
      <c r="D1" s="106"/>
      <c r="E1" s="106"/>
    </row>
    <row r="2" spans="2:5" ht="15.75">
      <c r="B2" s="3"/>
      <c r="C2" s="2"/>
      <c r="E2" s="4" t="s">
        <v>0</v>
      </c>
    </row>
    <row r="3" spans="2:5" ht="47.25">
      <c r="B3" s="5" t="s">
        <v>1</v>
      </c>
      <c r="C3" s="63" t="s">
        <v>2</v>
      </c>
      <c r="D3" s="63" t="s">
        <v>260</v>
      </c>
      <c r="E3" s="64" t="s">
        <v>261</v>
      </c>
    </row>
    <row r="4" spans="2:5" ht="15.75">
      <c r="B4" s="6" t="s">
        <v>3</v>
      </c>
      <c r="C4" s="6" t="s">
        <v>4</v>
      </c>
      <c r="D4" s="7">
        <f>SUM(D5,D12)</f>
        <v>176196.80000000002</v>
      </c>
      <c r="E4" s="7">
        <f>SUM(E5,E12)</f>
        <v>186770.7</v>
      </c>
    </row>
    <row r="5" spans="2:5" ht="15.75">
      <c r="B5" s="6"/>
      <c r="C5" s="6" t="s">
        <v>5</v>
      </c>
      <c r="D5" s="7">
        <f>SUM(D6,D7,D8,D9,D10,D11)</f>
        <v>152140.40000000002</v>
      </c>
      <c r="E5" s="7">
        <f>SUM(E6,E7,E8,E9,E10,E11)</f>
        <v>161781.30000000002</v>
      </c>
    </row>
    <row r="6" spans="2:5" ht="15.75">
      <c r="B6" s="43" t="s">
        <v>6</v>
      </c>
      <c r="C6" s="69" t="s">
        <v>165</v>
      </c>
      <c r="D6" s="44">
        <v>130900.1</v>
      </c>
      <c r="E6" s="20">
        <v>140139.3</v>
      </c>
    </row>
    <row r="7" spans="2:5" ht="31.5">
      <c r="B7" s="10" t="s">
        <v>7</v>
      </c>
      <c r="C7" s="69" t="s">
        <v>166</v>
      </c>
      <c r="D7" s="11">
        <v>5763.1</v>
      </c>
      <c r="E7" s="20">
        <v>5836.6</v>
      </c>
    </row>
    <row r="8" spans="2:5" ht="15.75">
      <c r="B8" s="10" t="s">
        <v>8</v>
      </c>
      <c r="C8" s="69" t="s">
        <v>167</v>
      </c>
      <c r="D8" s="11">
        <v>10637</v>
      </c>
      <c r="E8" s="20">
        <v>11006.2</v>
      </c>
    </row>
    <row r="9" spans="2:5" ht="15.75">
      <c r="B9" s="14" t="s">
        <v>9</v>
      </c>
      <c r="C9" s="69" t="s">
        <v>168</v>
      </c>
      <c r="D9" s="11">
        <v>4090.1</v>
      </c>
      <c r="E9" s="20">
        <v>4016.1</v>
      </c>
    </row>
    <row r="10" spans="2:5" ht="15.75">
      <c r="B10" s="10" t="s">
        <v>10</v>
      </c>
      <c r="C10" s="69" t="s">
        <v>169</v>
      </c>
      <c r="D10" s="11">
        <v>750</v>
      </c>
      <c r="E10" s="20">
        <v>783</v>
      </c>
    </row>
    <row r="11" spans="2:5" ht="31.5">
      <c r="B11" s="10" t="s">
        <v>156</v>
      </c>
      <c r="C11" s="69" t="s">
        <v>170</v>
      </c>
      <c r="D11" s="11">
        <v>0.1</v>
      </c>
      <c r="E11" s="20">
        <v>0.1</v>
      </c>
    </row>
    <row r="12" spans="2:11" s="16" customFormat="1" ht="15.75">
      <c r="B12" s="8"/>
      <c r="C12" s="8" t="s">
        <v>11</v>
      </c>
      <c r="D12" s="9">
        <f>SUM(D13,D14,D15,D16,D17,D18)</f>
        <v>24056.399999999998</v>
      </c>
      <c r="E12" s="9">
        <f>SUM(E13,E14,E15,E16,E17,E18)</f>
        <v>24989.399999999998</v>
      </c>
      <c r="F12" s="15"/>
      <c r="G12" s="15"/>
      <c r="H12" s="1"/>
      <c r="I12" s="15"/>
      <c r="J12" s="15"/>
      <c r="K12" s="15"/>
    </row>
    <row r="13" spans="2:5" ht="31.5">
      <c r="B13" s="10" t="s">
        <v>12</v>
      </c>
      <c r="C13" s="69" t="s">
        <v>171</v>
      </c>
      <c r="D13" s="11">
        <v>12051.2</v>
      </c>
      <c r="E13" s="20">
        <v>12861.8</v>
      </c>
    </row>
    <row r="14" spans="2:5" ht="15.75">
      <c r="B14" s="10" t="s">
        <v>13</v>
      </c>
      <c r="C14" s="69" t="s">
        <v>172</v>
      </c>
      <c r="D14" s="11">
        <v>3047.3</v>
      </c>
      <c r="E14" s="20">
        <v>2904.4</v>
      </c>
    </row>
    <row r="15" spans="1:8" ht="31.5">
      <c r="A15" s="45"/>
      <c r="B15" s="13" t="s">
        <v>14</v>
      </c>
      <c r="C15" s="92" t="s">
        <v>173</v>
      </c>
      <c r="D15" s="11">
        <v>7844</v>
      </c>
      <c r="E15" s="20">
        <v>7976.2</v>
      </c>
      <c r="H15" s="1"/>
    </row>
    <row r="16" spans="1:8" ht="15.75">
      <c r="A16" s="45"/>
      <c r="B16" s="13" t="s">
        <v>155</v>
      </c>
      <c r="C16" s="92" t="s">
        <v>174</v>
      </c>
      <c r="D16" s="11">
        <v>475.3</v>
      </c>
      <c r="E16" s="20">
        <v>475.3</v>
      </c>
      <c r="H16" s="1"/>
    </row>
    <row r="17" spans="2:5" ht="15.75">
      <c r="B17" s="10" t="s">
        <v>15</v>
      </c>
      <c r="C17" s="69" t="s">
        <v>175</v>
      </c>
      <c r="D17" s="11">
        <v>521.3</v>
      </c>
      <c r="E17" s="20">
        <v>727.9</v>
      </c>
    </row>
    <row r="18" spans="2:5" ht="15.75">
      <c r="B18" s="10" t="s">
        <v>157</v>
      </c>
      <c r="C18" s="69" t="s">
        <v>176</v>
      </c>
      <c r="D18" s="11">
        <v>117.3</v>
      </c>
      <c r="E18" s="11">
        <v>43.8</v>
      </c>
    </row>
    <row r="19" spans="2:5" ht="15.75">
      <c r="B19" s="8" t="s">
        <v>16</v>
      </c>
      <c r="C19" s="8" t="s">
        <v>17</v>
      </c>
      <c r="D19" s="17">
        <f>SUM(D20,D71:D73)</f>
        <v>1973668.7000000002</v>
      </c>
      <c r="E19" s="17">
        <f>SUM(E20,E71:E73)</f>
        <v>1940993.7000000004</v>
      </c>
    </row>
    <row r="20" spans="2:5" ht="31.5">
      <c r="B20" s="8" t="s">
        <v>18</v>
      </c>
      <c r="C20" s="18" t="s">
        <v>19</v>
      </c>
      <c r="D20" s="17">
        <f>SUM(D21,D22,D48,D62)</f>
        <v>1973757.5000000002</v>
      </c>
      <c r="E20" s="17">
        <f>SUM(E21,E22,E48,E62)</f>
        <v>1941082.5000000005</v>
      </c>
    </row>
    <row r="21" spans="2:5" ht="31.5">
      <c r="B21" s="8" t="s">
        <v>20</v>
      </c>
      <c r="C21" s="8" t="s">
        <v>21</v>
      </c>
      <c r="D21" s="9">
        <v>1082092.6</v>
      </c>
      <c r="E21" s="22">
        <v>1082092.6</v>
      </c>
    </row>
    <row r="22" spans="2:5" ht="31.5">
      <c r="B22" s="8" t="s">
        <v>22</v>
      </c>
      <c r="C22" s="8" t="s">
        <v>23</v>
      </c>
      <c r="D22" s="17">
        <f>SUM(D23:D27)</f>
        <v>270424.2</v>
      </c>
      <c r="E22" s="17">
        <f>SUM(E23:E27)</f>
        <v>244112.6</v>
      </c>
    </row>
    <row r="23" spans="1:5" ht="31.5">
      <c r="A23" s="45"/>
      <c r="B23" s="13" t="s">
        <v>24</v>
      </c>
      <c r="C23" s="12" t="s">
        <v>215</v>
      </c>
      <c r="D23" s="78">
        <v>24220.1</v>
      </c>
      <c r="E23" s="78">
        <v>24219</v>
      </c>
    </row>
    <row r="24" spans="2:5" s="45" customFormat="1" ht="47.25" hidden="1">
      <c r="B24" s="13"/>
      <c r="C24" s="81" t="s">
        <v>225</v>
      </c>
      <c r="D24" s="78"/>
      <c r="E24" s="78"/>
    </row>
    <row r="25" spans="2:5" s="45" customFormat="1" ht="63">
      <c r="B25" s="13"/>
      <c r="C25" s="81" t="s">
        <v>245</v>
      </c>
      <c r="D25" s="78">
        <v>942.7</v>
      </c>
      <c r="E25" s="78">
        <v>942.7</v>
      </c>
    </row>
    <row r="26" spans="2:5" s="45" customFormat="1" ht="48" customHeight="1">
      <c r="B26" s="13"/>
      <c r="C26" s="81" t="s">
        <v>246</v>
      </c>
      <c r="D26" s="78">
        <v>10725</v>
      </c>
      <c r="E26" s="78">
        <v>6435</v>
      </c>
    </row>
    <row r="27" spans="2:5" s="45" customFormat="1" ht="15.75">
      <c r="B27" s="13"/>
      <c r="C27" s="10" t="s">
        <v>25</v>
      </c>
      <c r="D27" s="19">
        <f>SUM(D29:D47)</f>
        <v>234536.40000000002</v>
      </c>
      <c r="E27" s="19">
        <f>SUM(E29:E47)</f>
        <v>212515.9</v>
      </c>
    </row>
    <row r="28" spans="2:5" s="45" customFormat="1" ht="15.75">
      <c r="B28" s="13"/>
      <c r="C28" s="10" t="s">
        <v>26</v>
      </c>
      <c r="D28" s="11"/>
      <c r="E28" s="11"/>
    </row>
    <row r="29" spans="2:5" s="45" customFormat="1" ht="31.5">
      <c r="B29" s="13"/>
      <c r="C29" s="81" t="s">
        <v>216</v>
      </c>
      <c r="D29" s="78">
        <v>73407.1</v>
      </c>
      <c r="E29" s="78">
        <v>73407.1</v>
      </c>
    </row>
    <row r="30" spans="2:5" s="45" customFormat="1" ht="31.5">
      <c r="B30" s="13"/>
      <c r="C30" s="96" t="s">
        <v>28</v>
      </c>
      <c r="D30" s="78">
        <v>7165.2</v>
      </c>
      <c r="E30" s="78">
        <v>7165.2</v>
      </c>
    </row>
    <row r="31" spans="2:5" s="45" customFormat="1" ht="31.5">
      <c r="B31" s="13"/>
      <c r="C31" s="96" t="s">
        <v>220</v>
      </c>
      <c r="D31" s="78">
        <v>11983.2</v>
      </c>
      <c r="E31" s="78">
        <v>11983.2</v>
      </c>
    </row>
    <row r="32" spans="2:5" s="45" customFormat="1" ht="15.75">
      <c r="B32" s="13"/>
      <c r="C32" s="81" t="s">
        <v>262</v>
      </c>
      <c r="D32" s="78">
        <v>4000</v>
      </c>
      <c r="E32" s="20">
        <v>3463.1</v>
      </c>
    </row>
    <row r="33" spans="2:5" s="45" customFormat="1" ht="15.75">
      <c r="B33" s="13"/>
      <c r="C33" s="96" t="s">
        <v>227</v>
      </c>
      <c r="D33" s="78">
        <v>1433.1</v>
      </c>
      <c r="E33" s="20">
        <v>1433</v>
      </c>
    </row>
    <row r="34" spans="2:5" s="45" customFormat="1" ht="31.5">
      <c r="B34" s="13"/>
      <c r="C34" s="96" t="s">
        <v>226</v>
      </c>
      <c r="D34" s="78">
        <v>11788.5</v>
      </c>
      <c r="E34" s="20">
        <v>6273.2</v>
      </c>
    </row>
    <row r="35" spans="2:5" s="45" customFormat="1" ht="31.5">
      <c r="B35" s="13"/>
      <c r="C35" s="81" t="s">
        <v>27</v>
      </c>
      <c r="D35" s="78">
        <v>5197.5</v>
      </c>
      <c r="E35" s="20">
        <v>5197.5</v>
      </c>
    </row>
    <row r="36" spans="2:5" s="45" customFormat="1" ht="31.5">
      <c r="B36" s="13"/>
      <c r="C36" s="81" t="s">
        <v>228</v>
      </c>
      <c r="D36" s="78">
        <v>50814</v>
      </c>
      <c r="E36" s="78">
        <v>44969.6</v>
      </c>
    </row>
    <row r="37" spans="2:5" s="45" customFormat="1" ht="31.5">
      <c r="B37" s="13"/>
      <c r="C37" s="81" t="s">
        <v>263</v>
      </c>
      <c r="D37" s="78">
        <v>100</v>
      </c>
      <c r="E37" s="78">
        <v>100</v>
      </c>
    </row>
    <row r="38" spans="2:5" s="45" customFormat="1" ht="31.5">
      <c r="B38" s="13"/>
      <c r="C38" s="81" t="s">
        <v>247</v>
      </c>
      <c r="D38" s="78">
        <v>10617.1</v>
      </c>
      <c r="E38" s="78">
        <v>5336.3</v>
      </c>
    </row>
    <row r="39" spans="2:5" s="45" customFormat="1" ht="31.5">
      <c r="B39" s="13"/>
      <c r="C39" s="81" t="s">
        <v>248</v>
      </c>
      <c r="D39" s="78">
        <v>800</v>
      </c>
      <c r="E39" s="78">
        <v>800</v>
      </c>
    </row>
    <row r="40" spans="2:5" s="45" customFormat="1" ht="31.5">
      <c r="B40" s="13"/>
      <c r="C40" s="81" t="s">
        <v>249</v>
      </c>
      <c r="D40" s="78">
        <v>1000</v>
      </c>
      <c r="E40" s="78">
        <v>1000</v>
      </c>
    </row>
    <row r="41" spans="2:5" s="45" customFormat="1" ht="31.5">
      <c r="B41" s="13"/>
      <c r="C41" s="81" t="s">
        <v>264</v>
      </c>
      <c r="D41" s="78">
        <v>4843</v>
      </c>
      <c r="E41" s="78">
        <v>0</v>
      </c>
    </row>
    <row r="42" spans="2:5" s="45" customFormat="1" ht="17.25" customHeight="1">
      <c r="B42" s="13"/>
      <c r="C42" s="81" t="s">
        <v>265</v>
      </c>
      <c r="D42" s="78">
        <v>19843.6</v>
      </c>
      <c r="E42" s="78">
        <v>19843.6</v>
      </c>
    </row>
    <row r="43" spans="2:5" s="45" customFormat="1" ht="18" customHeight="1">
      <c r="B43" s="13"/>
      <c r="C43" s="81" t="s">
        <v>266</v>
      </c>
      <c r="D43" s="78">
        <v>10000</v>
      </c>
      <c r="E43" s="78">
        <v>10000</v>
      </c>
    </row>
    <row r="44" spans="2:5" s="45" customFormat="1" ht="47.25">
      <c r="B44" s="13"/>
      <c r="C44" s="81" t="s">
        <v>267</v>
      </c>
      <c r="D44" s="78">
        <v>20000</v>
      </c>
      <c r="E44" s="78">
        <v>20000</v>
      </c>
    </row>
    <row r="45" spans="2:5" s="45" customFormat="1" ht="15.75">
      <c r="B45" s="13"/>
      <c r="C45" s="81" t="s">
        <v>268</v>
      </c>
      <c r="D45" s="78">
        <v>315.4</v>
      </c>
      <c r="E45" s="78">
        <v>315.4</v>
      </c>
    </row>
    <row r="46" spans="2:5" s="45" customFormat="1" ht="15.75">
      <c r="B46" s="13"/>
      <c r="C46" s="81" t="s">
        <v>269</v>
      </c>
      <c r="D46" s="78">
        <v>445.7</v>
      </c>
      <c r="E46" s="78">
        <v>445.7</v>
      </c>
    </row>
    <row r="47" spans="2:5" s="45" customFormat="1" ht="15.75">
      <c r="B47" s="13"/>
      <c r="C47" s="81" t="s">
        <v>270</v>
      </c>
      <c r="D47" s="78">
        <v>783</v>
      </c>
      <c r="E47" s="78">
        <v>783</v>
      </c>
    </row>
    <row r="48" spans="2:5" ht="31.5">
      <c r="B48" s="12"/>
      <c r="C48" s="21" t="s">
        <v>29</v>
      </c>
      <c r="D48" s="22">
        <f>SUM(D49:D53)</f>
        <v>600504.4</v>
      </c>
      <c r="E48" s="22">
        <f>SUM(E49:E53)</f>
        <v>594731.2000000001</v>
      </c>
    </row>
    <row r="49" spans="2:5" ht="63">
      <c r="B49" s="12"/>
      <c r="C49" s="12" t="s">
        <v>217</v>
      </c>
      <c r="D49" s="20">
        <v>311.3</v>
      </c>
      <c r="E49" s="20">
        <v>112</v>
      </c>
    </row>
    <row r="50" spans="2:5" ht="63">
      <c r="B50" s="12"/>
      <c r="C50" s="79" t="s">
        <v>218</v>
      </c>
      <c r="D50" s="20">
        <v>6412.7</v>
      </c>
      <c r="E50" s="78">
        <v>2310.3</v>
      </c>
    </row>
    <row r="51" spans="2:5" ht="48" customHeight="1">
      <c r="B51" s="12"/>
      <c r="C51" s="12" t="s">
        <v>223</v>
      </c>
      <c r="D51" s="20">
        <v>10.6</v>
      </c>
      <c r="E51" s="20"/>
    </row>
    <row r="52" spans="2:5" ht="31.5">
      <c r="B52" s="12"/>
      <c r="C52" s="12" t="s">
        <v>219</v>
      </c>
      <c r="D52" s="20">
        <v>2043.6</v>
      </c>
      <c r="E52" s="78">
        <v>2043.5</v>
      </c>
    </row>
    <row r="53" spans="2:5" ht="15.75">
      <c r="B53" s="12"/>
      <c r="C53" s="21" t="s">
        <v>30</v>
      </c>
      <c r="D53" s="22">
        <f>SUM(D55:D61)</f>
        <v>591726.2000000001</v>
      </c>
      <c r="E53" s="22">
        <f>SUM(E55:E61)</f>
        <v>590265.4</v>
      </c>
    </row>
    <row r="54" spans="2:5" ht="15.75">
      <c r="B54" s="12"/>
      <c r="C54" s="12" t="s">
        <v>26</v>
      </c>
      <c r="D54" s="20"/>
      <c r="E54" s="20"/>
    </row>
    <row r="55" spans="2:5" ht="15.75">
      <c r="B55" s="12"/>
      <c r="C55" s="81" t="s">
        <v>31</v>
      </c>
      <c r="D55" s="78">
        <v>258.5</v>
      </c>
      <c r="E55" s="78">
        <v>258.5</v>
      </c>
    </row>
    <row r="56" spans="2:5" ht="15.75">
      <c r="B56" s="12"/>
      <c r="C56" s="81" t="s">
        <v>33</v>
      </c>
      <c r="D56" s="78">
        <v>274.4</v>
      </c>
      <c r="E56" s="78">
        <v>274.4</v>
      </c>
    </row>
    <row r="57" spans="2:5" ht="15.75">
      <c r="B57" s="12"/>
      <c r="C57" s="81" t="s">
        <v>32</v>
      </c>
      <c r="D57" s="78">
        <v>2039</v>
      </c>
      <c r="E57" s="78">
        <v>2038.9</v>
      </c>
    </row>
    <row r="58" spans="2:5" ht="31.5">
      <c r="B58" s="12"/>
      <c r="C58" s="81" t="s">
        <v>221</v>
      </c>
      <c r="D58" s="78">
        <v>5300.4</v>
      </c>
      <c r="E58" s="78">
        <v>5164.8</v>
      </c>
    </row>
    <row r="59" spans="2:5" ht="31.5">
      <c r="B59" s="12"/>
      <c r="C59" s="81" t="s">
        <v>222</v>
      </c>
      <c r="D59" s="78">
        <v>1293.1</v>
      </c>
      <c r="E59" s="78">
        <v>1258.5</v>
      </c>
    </row>
    <row r="60" spans="2:5" ht="31.5">
      <c r="B60" s="12"/>
      <c r="C60" s="81" t="s">
        <v>271</v>
      </c>
      <c r="D60" s="78">
        <v>1290.5</v>
      </c>
      <c r="E60" s="78">
        <v>0</v>
      </c>
    </row>
    <row r="61" spans="2:5" ht="126">
      <c r="B61" s="12"/>
      <c r="C61" s="81" t="s">
        <v>34</v>
      </c>
      <c r="D61" s="97">
        <v>581270.3</v>
      </c>
      <c r="E61" s="97">
        <v>581270.3</v>
      </c>
    </row>
    <row r="62" spans="2:5" ht="15.75">
      <c r="B62" s="12"/>
      <c r="C62" s="87" t="s">
        <v>229</v>
      </c>
      <c r="D62" s="22">
        <f>SUM(D63:D68)</f>
        <v>20736.3</v>
      </c>
      <c r="E62" s="22">
        <f>SUM(E63:E68)</f>
        <v>20146.1</v>
      </c>
    </row>
    <row r="63" spans="2:5" ht="48.75" customHeight="1">
      <c r="B63" s="12"/>
      <c r="C63" s="81" t="s">
        <v>250</v>
      </c>
      <c r="D63" s="20">
        <v>13358.5</v>
      </c>
      <c r="E63" s="20">
        <v>12768.3</v>
      </c>
    </row>
    <row r="64" spans="2:5" ht="47.25" hidden="1">
      <c r="B64" s="12"/>
      <c r="C64" s="81" t="s">
        <v>251</v>
      </c>
      <c r="D64" s="20"/>
      <c r="E64" s="20"/>
    </row>
    <row r="65" spans="2:5" ht="47.25" hidden="1">
      <c r="B65" s="12"/>
      <c r="C65" s="81" t="s">
        <v>252</v>
      </c>
      <c r="D65" s="20"/>
      <c r="E65" s="20"/>
    </row>
    <row r="66" spans="2:5" ht="15.75">
      <c r="B66" s="12"/>
      <c r="C66" s="87" t="s">
        <v>253</v>
      </c>
      <c r="D66" s="22"/>
      <c r="E66" s="22"/>
    </row>
    <row r="67" spans="2:5" ht="47.25">
      <c r="B67" s="12"/>
      <c r="C67" s="81" t="s">
        <v>254</v>
      </c>
      <c r="D67" s="97">
        <v>4937.8</v>
      </c>
      <c r="E67" s="97">
        <v>4937.8</v>
      </c>
    </row>
    <row r="68" spans="2:5" ht="15.75">
      <c r="B68" s="12"/>
      <c r="C68" s="81" t="s">
        <v>272</v>
      </c>
      <c r="D68" s="78">
        <v>2440</v>
      </c>
      <c r="E68" s="78">
        <v>2440</v>
      </c>
    </row>
    <row r="69" spans="2:5" ht="47.25" hidden="1">
      <c r="B69" s="12"/>
      <c r="C69" s="94" t="s">
        <v>254</v>
      </c>
      <c r="D69" s="95"/>
      <c r="E69" s="95"/>
    </row>
    <row r="70" spans="2:5" ht="63" hidden="1">
      <c r="B70" s="12"/>
      <c r="C70" s="94" t="s">
        <v>255</v>
      </c>
      <c r="D70" s="95"/>
      <c r="E70" s="95"/>
    </row>
    <row r="71" spans="2:5" ht="15.75" hidden="1">
      <c r="B71" s="12"/>
      <c r="C71" s="21" t="s">
        <v>230</v>
      </c>
      <c r="D71" s="22"/>
      <c r="E71" s="22"/>
    </row>
    <row r="72" spans="2:5" ht="47.25" hidden="1">
      <c r="B72" s="12"/>
      <c r="C72" s="88" t="s">
        <v>231</v>
      </c>
      <c r="D72" s="22"/>
      <c r="E72" s="22"/>
    </row>
    <row r="73" spans="1:8" ht="31.5">
      <c r="A73" s="45"/>
      <c r="B73" s="24" t="s">
        <v>35</v>
      </c>
      <c r="C73" s="89" t="s">
        <v>177</v>
      </c>
      <c r="D73" s="9">
        <v>-88.8</v>
      </c>
      <c r="E73" s="22">
        <v>-88.8</v>
      </c>
      <c r="H73" s="1"/>
    </row>
    <row r="74" spans="2:5" ht="15.75">
      <c r="B74" s="21" t="s">
        <v>36</v>
      </c>
      <c r="C74" s="21"/>
      <c r="D74" s="23">
        <f>SUM(D4,D19)</f>
        <v>2149865.5</v>
      </c>
      <c r="E74" s="23">
        <f>SUM(E4,E19)</f>
        <v>2127764.4000000004</v>
      </c>
    </row>
    <row r="76" spans="1:5" ht="39" customHeight="1">
      <c r="A76" s="45"/>
      <c r="B76" s="59"/>
      <c r="C76" s="107" t="s">
        <v>163</v>
      </c>
      <c r="D76" s="107"/>
      <c r="E76" s="107"/>
    </row>
    <row r="77" spans="1:5" ht="15.75">
      <c r="A77" s="45"/>
      <c r="B77" s="45"/>
      <c r="C77" s="45"/>
      <c r="D77" s="45"/>
      <c r="E77" s="58" t="s">
        <v>37</v>
      </c>
    </row>
    <row r="78" spans="1:5" ht="47.25">
      <c r="A78" s="45"/>
      <c r="B78" s="45"/>
      <c r="C78" s="66" t="s">
        <v>162</v>
      </c>
      <c r="D78" s="63" t="s">
        <v>260</v>
      </c>
      <c r="E78" s="64" t="s">
        <v>261</v>
      </c>
    </row>
    <row r="79" spans="1:5" ht="15.75">
      <c r="A79" s="57" t="s">
        <v>40</v>
      </c>
      <c r="B79" s="57" t="s">
        <v>41</v>
      </c>
      <c r="C79" s="26" t="s">
        <v>39</v>
      </c>
      <c r="D79" s="67">
        <f>SUM(D80:D87)</f>
        <v>287650.5</v>
      </c>
      <c r="E79" s="90">
        <f>SUM(E80:E87)</f>
        <v>258872.90000000002</v>
      </c>
    </row>
    <row r="80" spans="1:5" ht="31.5">
      <c r="A80" s="56" t="s">
        <v>40</v>
      </c>
      <c r="B80" s="56" t="s">
        <v>43</v>
      </c>
      <c r="C80" s="46" t="s">
        <v>42</v>
      </c>
      <c r="D80" s="68">
        <v>6435.9</v>
      </c>
      <c r="E80" s="91">
        <v>6435.6</v>
      </c>
    </row>
    <row r="81" spans="1:5" ht="47.25" hidden="1">
      <c r="A81" s="56" t="s">
        <v>40</v>
      </c>
      <c r="B81" s="56" t="s">
        <v>57</v>
      </c>
      <c r="C81" s="46" t="s">
        <v>110</v>
      </c>
      <c r="D81" s="68">
        <v>0</v>
      </c>
      <c r="E81" s="91">
        <v>0</v>
      </c>
    </row>
    <row r="82" spans="1:5" ht="47.25">
      <c r="A82" s="56" t="s">
        <v>40</v>
      </c>
      <c r="B82" s="56" t="s">
        <v>47</v>
      </c>
      <c r="C82" s="55" t="s">
        <v>46</v>
      </c>
      <c r="D82" s="68">
        <v>81682.6</v>
      </c>
      <c r="E82" s="91">
        <v>81286.4</v>
      </c>
    </row>
    <row r="83" spans="1:5" ht="15.75">
      <c r="A83" s="56" t="s">
        <v>40</v>
      </c>
      <c r="B83" s="56" t="s">
        <v>50</v>
      </c>
      <c r="C83" s="49" t="s">
        <v>49</v>
      </c>
      <c r="D83" s="68">
        <v>10.6</v>
      </c>
      <c r="E83" s="91">
        <v>0</v>
      </c>
    </row>
    <row r="84" spans="1:5" ht="31.5">
      <c r="A84" s="56" t="s">
        <v>40</v>
      </c>
      <c r="B84" s="56" t="s">
        <v>84</v>
      </c>
      <c r="C84" s="46" t="s">
        <v>83</v>
      </c>
      <c r="D84" s="68">
        <v>40150</v>
      </c>
      <c r="E84" s="91">
        <v>40147.9</v>
      </c>
    </row>
    <row r="85" spans="1:5" ht="15.75">
      <c r="A85" s="56" t="s">
        <v>40</v>
      </c>
      <c r="B85" s="56" t="s">
        <v>94</v>
      </c>
      <c r="C85" s="46" t="s">
        <v>115</v>
      </c>
      <c r="D85" s="68">
        <v>5339.4</v>
      </c>
      <c r="E85" s="91">
        <v>5339.2</v>
      </c>
    </row>
    <row r="86" spans="1:5" ht="15.75">
      <c r="A86" s="56" t="s">
        <v>40</v>
      </c>
      <c r="B86" s="56" t="s">
        <v>86</v>
      </c>
      <c r="C86" s="46" t="s">
        <v>85</v>
      </c>
      <c r="D86" s="68">
        <v>483.5</v>
      </c>
      <c r="E86" s="91">
        <v>0</v>
      </c>
    </row>
    <row r="87" spans="1:5" ht="15.75">
      <c r="A87" s="56" t="s">
        <v>40</v>
      </c>
      <c r="B87" s="56" t="s">
        <v>54</v>
      </c>
      <c r="C87" s="55" t="s">
        <v>53</v>
      </c>
      <c r="D87" s="68">
        <v>153548.5</v>
      </c>
      <c r="E87" s="91">
        <v>125663.8</v>
      </c>
    </row>
    <row r="88" spans="1:5" ht="15.75">
      <c r="A88" s="57" t="s">
        <v>57</v>
      </c>
      <c r="B88" s="57" t="s">
        <v>41</v>
      </c>
      <c r="C88" s="50" t="s">
        <v>58</v>
      </c>
      <c r="D88" s="67">
        <f>SUM(D89:D93)</f>
        <v>11535.2</v>
      </c>
      <c r="E88" s="90">
        <f>SUM(E89:E93)</f>
        <v>11532.600000000002</v>
      </c>
    </row>
    <row r="89" spans="1:5" ht="15.75">
      <c r="A89" s="56" t="s">
        <v>57</v>
      </c>
      <c r="B89" s="56" t="s">
        <v>47</v>
      </c>
      <c r="C89" s="49" t="s">
        <v>59</v>
      </c>
      <c r="D89" s="68">
        <v>2210.1</v>
      </c>
      <c r="E89" s="91">
        <v>2210</v>
      </c>
    </row>
    <row r="90" spans="1:5" ht="16.5" customHeight="1">
      <c r="A90" s="56"/>
      <c r="B90" s="56"/>
      <c r="C90" s="49" t="s">
        <v>273</v>
      </c>
      <c r="D90" s="68">
        <v>7073.9</v>
      </c>
      <c r="E90" s="91">
        <v>7072.6</v>
      </c>
    </row>
    <row r="91" spans="1:5" ht="31.5">
      <c r="A91" s="56" t="s">
        <v>57</v>
      </c>
      <c r="B91" s="56" t="s">
        <v>69</v>
      </c>
      <c r="C91" s="53" t="s">
        <v>159</v>
      </c>
      <c r="D91" s="68">
        <v>2141.2</v>
      </c>
      <c r="E91" s="91">
        <v>2140.3</v>
      </c>
    </row>
    <row r="92" spans="1:5" ht="15.75" hidden="1">
      <c r="A92" s="56" t="s">
        <v>57</v>
      </c>
      <c r="B92" s="56" t="s">
        <v>61</v>
      </c>
      <c r="C92" s="49" t="s">
        <v>60</v>
      </c>
      <c r="D92" s="68"/>
      <c r="E92" s="91"/>
    </row>
    <row r="93" spans="1:5" ht="31.5">
      <c r="A93" s="56" t="s">
        <v>57</v>
      </c>
      <c r="B93" s="56" t="s">
        <v>158</v>
      </c>
      <c r="C93" s="49" t="s">
        <v>62</v>
      </c>
      <c r="D93" s="68">
        <v>110</v>
      </c>
      <c r="E93" s="91">
        <v>109.7</v>
      </c>
    </row>
    <row r="94" spans="1:5" ht="15.75">
      <c r="A94" s="57" t="s">
        <v>47</v>
      </c>
      <c r="B94" s="57" t="s">
        <v>41</v>
      </c>
      <c r="C94" s="26" t="s">
        <v>63</v>
      </c>
      <c r="D94" s="67">
        <f>SUM(D95:D98)</f>
        <v>166975.8</v>
      </c>
      <c r="E94" s="90">
        <f>SUM(E96:E98)</f>
        <v>157987.6</v>
      </c>
    </row>
    <row r="95" spans="1:5" ht="15.75" hidden="1">
      <c r="A95" s="56" t="s">
        <v>47</v>
      </c>
      <c r="B95" s="56" t="s">
        <v>50</v>
      </c>
      <c r="C95" s="49" t="s">
        <v>64</v>
      </c>
      <c r="D95" s="68">
        <v>0</v>
      </c>
      <c r="E95" s="91">
        <v>13598.3</v>
      </c>
    </row>
    <row r="96" spans="1:5" ht="15.75">
      <c r="A96" s="56" t="s">
        <v>47</v>
      </c>
      <c r="B96" s="56" t="s">
        <v>66</v>
      </c>
      <c r="C96" s="49" t="s">
        <v>65</v>
      </c>
      <c r="D96" s="68">
        <v>24525.8</v>
      </c>
      <c r="E96" s="91">
        <v>19674.7</v>
      </c>
    </row>
    <row r="97" spans="1:5" ht="15.75">
      <c r="A97" s="56" t="s">
        <v>47</v>
      </c>
      <c r="B97" s="56" t="s">
        <v>69</v>
      </c>
      <c r="C97" s="55" t="s">
        <v>68</v>
      </c>
      <c r="D97" s="68">
        <v>44423.2</v>
      </c>
      <c r="E97" s="91">
        <v>40426.8</v>
      </c>
    </row>
    <row r="98" spans="1:5" ht="15.75">
      <c r="A98" s="56" t="s">
        <v>47</v>
      </c>
      <c r="B98" s="56" t="s">
        <v>72</v>
      </c>
      <c r="C98" s="49" t="s">
        <v>71</v>
      </c>
      <c r="D98" s="68">
        <v>98026.8</v>
      </c>
      <c r="E98" s="91">
        <v>97886.1</v>
      </c>
    </row>
    <row r="99" spans="1:5" ht="15.75">
      <c r="A99" s="57" t="s">
        <v>50</v>
      </c>
      <c r="B99" s="57" t="s">
        <v>41</v>
      </c>
      <c r="C99" s="26" t="s">
        <v>74</v>
      </c>
      <c r="D99" s="67">
        <f>SUM(D100:D103)</f>
        <v>668943.1</v>
      </c>
      <c r="E99" s="90">
        <f>SUM(E100:E103)</f>
        <v>609528.2</v>
      </c>
    </row>
    <row r="100" spans="1:5" ht="15.75">
      <c r="A100" s="56" t="s">
        <v>50</v>
      </c>
      <c r="B100" s="56" t="s">
        <v>40</v>
      </c>
      <c r="C100" s="46" t="s">
        <v>75</v>
      </c>
      <c r="D100" s="68">
        <v>60071.2</v>
      </c>
      <c r="E100" s="91">
        <v>31456.7</v>
      </c>
    </row>
    <row r="101" spans="1:5" ht="15.75">
      <c r="A101" s="56" t="s">
        <v>50</v>
      </c>
      <c r="B101" s="56" t="s">
        <v>43</v>
      </c>
      <c r="C101" s="46" t="s">
        <v>76</v>
      </c>
      <c r="D101" s="68">
        <v>122758.6</v>
      </c>
      <c r="E101" s="91">
        <v>112832.1</v>
      </c>
    </row>
    <row r="102" spans="1:5" ht="15.75">
      <c r="A102" s="56" t="s">
        <v>50</v>
      </c>
      <c r="B102" s="56" t="s">
        <v>57</v>
      </c>
      <c r="C102" s="46" t="s">
        <v>79</v>
      </c>
      <c r="D102" s="68">
        <v>57204.2</v>
      </c>
      <c r="E102" s="91">
        <v>41785.3</v>
      </c>
    </row>
    <row r="103" spans="1:5" ht="15.75">
      <c r="A103" s="56" t="s">
        <v>50</v>
      </c>
      <c r="B103" s="56" t="s">
        <v>50</v>
      </c>
      <c r="C103" s="46" t="s">
        <v>80</v>
      </c>
      <c r="D103" s="68">
        <v>428909.1</v>
      </c>
      <c r="E103" s="91">
        <v>423454.1</v>
      </c>
    </row>
    <row r="104" spans="1:5" ht="15.75">
      <c r="A104" s="57" t="s">
        <v>94</v>
      </c>
      <c r="B104" s="57" t="s">
        <v>41</v>
      </c>
      <c r="C104" s="26" t="s">
        <v>93</v>
      </c>
      <c r="D104" s="67">
        <f>SUM(D105:D109)</f>
        <v>842062</v>
      </c>
      <c r="E104" s="90">
        <f>SUM(E105:E109)</f>
        <v>830256.9999999999</v>
      </c>
    </row>
    <row r="105" spans="1:5" ht="15.75">
      <c r="A105" s="56" t="s">
        <v>94</v>
      </c>
      <c r="B105" s="56" t="s">
        <v>40</v>
      </c>
      <c r="C105" s="46" t="s">
        <v>95</v>
      </c>
      <c r="D105" s="68">
        <v>84101.3</v>
      </c>
      <c r="E105" s="91">
        <v>84026.2</v>
      </c>
    </row>
    <row r="106" spans="1:5" ht="15.75">
      <c r="A106" s="56" t="s">
        <v>94</v>
      </c>
      <c r="B106" s="56" t="s">
        <v>43</v>
      </c>
      <c r="C106" s="46" t="s">
        <v>96</v>
      </c>
      <c r="D106" s="68">
        <v>583308</v>
      </c>
      <c r="E106" s="91">
        <v>578195.7</v>
      </c>
    </row>
    <row r="107" spans="1:5" ht="15.75">
      <c r="A107" s="56" t="s">
        <v>94</v>
      </c>
      <c r="B107" s="56" t="s">
        <v>57</v>
      </c>
      <c r="C107" s="46" t="s">
        <v>160</v>
      </c>
      <c r="D107" s="68">
        <v>104685.9</v>
      </c>
      <c r="E107" s="91">
        <v>104054.6</v>
      </c>
    </row>
    <row r="108" spans="1:5" ht="15.75">
      <c r="A108" s="56" t="s">
        <v>94</v>
      </c>
      <c r="B108" s="56" t="s">
        <v>94</v>
      </c>
      <c r="C108" s="46" t="s">
        <v>97</v>
      </c>
      <c r="D108" s="68">
        <v>11873.2</v>
      </c>
      <c r="E108" s="91">
        <v>11873.1</v>
      </c>
    </row>
    <row r="109" spans="1:5" ht="15.75">
      <c r="A109" s="56" t="s">
        <v>94</v>
      </c>
      <c r="B109" s="56" t="s">
        <v>69</v>
      </c>
      <c r="C109" s="46" t="s">
        <v>98</v>
      </c>
      <c r="D109" s="68">
        <v>58093.6</v>
      </c>
      <c r="E109" s="91">
        <v>52107.4</v>
      </c>
    </row>
    <row r="110" spans="1:5" ht="15.75">
      <c r="A110" s="57" t="s">
        <v>66</v>
      </c>
      <c r="B110" s="57" t="s">
        <v>41</v>
      </c>
      <c r="C110" s="26" t="s">
        <v>99</v>
      </c>
      <c r="D110" s="67">
        <f>SUM(D111)</f>
        <v>147020.8</v>
      </c>
      <c r="E110" s="90">
        <f>SUM(E111)</f>
        <v>137273</v>
      </c>
    </row>
    <row r="111" spans="1:5" ht="15.75">
      <c r="A111" s="56" t="s">
        <v>66</v>
      </c>
      <c r="B111" s="56" t="s">
        <v>40</v>
      </c>
      <c r="C111" s="46" t="s">
        <v>100</v>
      </c>
      <c r="D111" s="68">
        <v>147020.8</v>
      </c>
      <c r="E111" s="91">
        <v>137273</v>
      </c>
    </row>
    <row r="112" spans="1:5" ht="15.75">
      <c r="A112" s="56"/>
      <c r="B112" s="56"/>
      <c r="C112" s="31" t="s">
        <v>274</v>
      </c>
      <c r="D112" s="67">
        <f>SUM(D113)</f>
        <v>1290.5</v>
      </c>
      <c r="E112" s="90">
        <f>SUM(E113)</f>
        <v>0</v>
      </c>
    </row>
    <row r="113" spans="1:5" ht="15.75">
      <c r="A113" s="56"/>
      <c r="B113" s="56"/>
      <c r="C113" s="46" t="s">
        <v>275</v>
      </c>
      <c r="D113" s="68">
        <v>1290.5</v>
      </c>
      <c r="E113" s="68">
        <v>0</v>
      </c>
    </row>
    <row r="114" spans="1:5" ht="15.75">
      <c r="A114" s="57" t="s">
        <v>61</v>
      </c>
      <c r="B114" s="57" t="s">
        <v>41</v>
      </c>
      <c r="C114" s="31" t="s">
        <v>81</v>
      </c>
      <c r="D114" s="67">
        <f>SUM(D115:D118)</f>
        <v>42137.6</v>
      </c>
      <c r="E114" s="90">
        <f>SUM(E115:E118)</f>
        <v>37818</v>
      </c>
    </row>
    <row r="115" spans="1:5" ht="15.75">
      <c r="A115" s="56" t="s">
        <v>61</v>
      </c>
      <c r="B115" s="56" t="s">
        <v>40</v>
      </c>
      <c r="C115" s="46" t="s">
        <v>91</v>
      </c>
      <c r="D115" s="68">
        <v>10364.9</v>
      </c>
      <c r="E115" s="68">
        <v>10364.8</v>
      </c>
    </row>
    <row r="116" spans="1:5" ht="15.75">
      <c r="A116" s="56" t="s">
        <v>61</v>
      </c>
      <c r="B116" s="56" t="s">
        <v>57</v>
      </c>
      <c r="C116" s="54" t="s">
        <v>82</v>
      </c>
      <c r="D116" s="68">
        <v>2264.4</v>
      </c>
      <c r="E116" s="68">
        <v>2247.1</v>
      </c>
    </row>
    <row r="117" spans="1:5" ht="15.75">
      <c r="A117" s="56" t="s">
        <v>61</v>
      </c>
      <c r="B117" s="56" t="s">
        <v>47</v>
      </c>
      <c r="C117" s="49" t="s">
        <v>101</v>
      </c>
      <c r="D117" s="68">
        <v>6724</v>
      </c>
      <c r="E117" s="68">
        <v>2422.3</v>
      </c>
    </row>
    <row r="118" spans="1:5" ht="15.75">
      <c r="A118" s="56" t="s">
        <v>61</v>
      </c>
      <c r="B118" s="56" t="s">
        <v>84</v>
      </c>
      <c r="C118" s="46" t="s">
        <v>102</v>
      </c>
      <c r="D118" s="68">
        <v>22784.3</v>
      </c>
      <c r="E118" s="68">
        <v>22783.8</v>
      </c>
    </row>
    <row r="119" spans="1:5" ht="15.75">
      <c r="A119" s="57" t="s">
        <v>86</v>
      </c>
      <c r="B119" s="57" t="s">
        <v>41</v>
      </c>
      <c r="C119" s="26" t="s">
        <v>104</v>
      </c>
      <c r="D119" s="67">
        <f>SUM(D120:D121)</f>
        <v>48019.4</v>
      </c>
      <c r="E119" s="90">
        <f>SUM(E120:E121)</f>
        <v>47993.5</v>
      </c>
    </row>
    <row r="120" spans="1:5" ht="15.75">
      <c r="A120" s="56" t="s">
        <v>86</v>
      </c>
      <c r="B120" s="56" t="s">
        <v>40</v>
      </c>
      <c r="C120" s="46" t="s">
        <v>105</v>
      </c>
      <c r="D120" s="68">
        <v>30622.7</v>
      </c>
      <c r="E120" s="68">
        <v>30597.5</v>
      </c>
    </row>
    <row r="121" spans="1:5" ht="15.75">
      <c r="A121" s="56" t="s">
        <v>86</v>
      </c>
      <c r="B121" s="56" t="s">
        <v>43</v>
      </c>
      <c r="C121" s="46" t="s">
        <v>108</v>
      </c>
      <c r="D121" s="68">
        <v>17396.7</v>
      </c>
      <c r="E121" s="68">
        <v>17396</v>
      </c>
    </row>
    <row r="122" spans="1:5" ht="15.75">
      <c r="A122" s="56"/>
      <c r="B122" s="56"/>
      <c r="C122" s="26" t="s">
        <v>256</v>
      </c>
      <c r="D122" s="67">
        <f>D123</f>
        <v>20.3</v>
      </c>
      <c r="E122" s="67">
        <f>E123</f>
        <v>20.2</v>
      </c>
    </row>
    <row r="123" spans="1:5" ht="17.25" customHeight="1">
      <c r="A123" s="56"/>
      <c r="B123" s="56"/>
      <c r="C123" s="46" t="s">
        <v>257</v>
      </c>
      <c r="D123" s="68">
        <v>20.3</v>
      </c>
      <c r="E123" s="68">
        <v>20.2</v>
      </c>
    </row>
    <row r="124" spans="1:5" ht="15.75">
      <c r="A124" s="56"/>
      <c r="B124" s="56"/>
      <c r="C124" s="30" t="s">
        <v>161</v>
      </c>
      <c r="D124" s="67">
        <f>D79+D88+D94+D99+D104+D110+D114+D119+D122+D112</f>
        <v>2215655.1999999997</v>
      </c>
      <c r="E124" s="67">
        <f>E79+E88+E94+E99+E104+E110+E114+E119+E122+E112</f>
        <v>2091282.9999999998</v>
      </c>
    </row>
    <row r="126" spans="3:5" ht="18.75" customHeight="1">
      <c r="C126" s="108" t="s">
        <v>178</v>
      </c>
      <c r="D126" s="108"/>
      <c r="E126" s="108"/>
    </row>
    <row r="127" ht="15.75">
      <c r="E127" s="58" t="s">
        <v>37</v>
      </c>
    </row>
    <row r="128" spans="3:5" ht="47.25">
      <c r="C128" s="66" t="s">
        <v>162</v>
      </c>
      <c r="D128" s="63" t="s">
        <v>260</v>
      </c>
      <c r="E128" s="64" t="s">
        <v>261</v>
      </c>
    </row>
    <row r="129" spans="2:5" ht="31.5">
      <c r="B129" s="47" t="s">
        <v>186</v>
      </c>
      <c r="C129" s="47" t="s">
        <v>179</v>
      </c>
      <c r="D129" s="52">
        <f>SUM(D130,D133)</f>
        <v>65789.70000000019</v>
      </c>
      <c r="E129" s="52">
        <f>SUM(E130,E133)</f>
        <v>-36481.39999999991</v>
      </c>
    </row>
    <row r="130" spans="2:5" ht="31.5">
      <c r="B130" s="47" t="s">
        <v>187</v>
      </c>
      <c r="C130" s="47" t="s">
        <v>180</v>
      </c>
      <c r="D130" s="52">
        <f>SUM(D131,D132)</f>
        <v>8500</v>
      </c>
      <c r="E130" s="52">
        <f>SUM(E131,E132)</f>
        <v>8500</v>
      </c>
    </row>
    <row r="131" spans="2:5" ht="31.5">
      <c r="B131" s="70" t="s">
        <v>188</v>
      </c>
      <c r="C131" s="70" t="s">
        <v>181</v>
      </c>
      <c r="D131" s="48">
        <v>8500</v>
      </c>
      <c r="E131" s="48">
        <v>8500</v>
      </c>
    </row>
    <row r="132" spans="2:5" ht="47.25">
      <c r="B132" s="70" t="s">
        <v>189</v>
      </c>
      <c r="C132" s="70" t="s">
        <v>182</v>
      </c>
      <c r="D132" s="48">
        <v>0</v>
      </c>
      <c r="E132" s="48">
        <v>0</v>
      </c>
    </row>
    <row r="133" spans="2:5" ht="19.5" customHeight="1">
      <c r="B133" s="47" t="s">
        <v>190</v>
      </c>
      <c r="C133" s="47" t="s">
        <v>183</v>
      </c>
      <c r="D133" s="51">
        <f>SUM(D134,D135)</f>
        <v>57289.700000000186</v>
      </c>
      <c r="E133" s="51">
        <f>SUM(E134,E135)</f>
        <v>-44981.39999999991</v>
      </c>
    </row>
    <row r="134" spans="2:5" ht="19.5" customHeight="1">
      <c r="B134" s="47" t="s">
        <v>191</v>
      </c>
      <c r="C134" s="13" t="s">
        <v>184</v>
      </c>
      <c r="D134" s="82">
        <f>-2158365500/1000</f>
        <v>-2158365.5</v>
      </c>
      <c r="E134" s="82">
        <v>-2136264.4</v>
      </c>
    </row>
    <row r="135" spans="2:5" ht="20.25" customHeight="1">
      <c r="B135" s="47" t="s">
        <v>192</v>
      </c>
      <c r="C135" s="13" t="s">
        <v>185</v>
      </c>
      <c r="D135" s="82">
        <f>2215655200/1000</f>
        <v>2215655.2</v>
      </c>
      <c r="E135" s="82">
        <v>2091283</v>
      </c>
    </row>
    <row r="137" ht="15.75">
      <c r="C137" s="65"/>
    </row>
  </sheetData>
  <sheetProtection/>
  <mergeCells count="3">
    <mergeCell ref="C1:E1"/>
    <mergeCell ref="C76:E76"/>
    <mergeCell ref="C126:E126"/>
  </mergeCells>
  <printOptions/>
  <pageMargins left="0.7874015748031497" right="0.31496062992125984" top="0.39" bottom="0.39" header="0.31496062992125984" footer="0.31496062992125984"/>
  <pageSetup fitToHeight="5" fitToWidth="1" horizontalDpi="600" verticalDpi="600" orientation="portrait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9"/>
  <sheetViews>
    <sheetView showZeros="0" zoomScale="80" zoomScaleNormal="80" zoomScalePageLayoutView="0" workbookViewId="0" topLeftCell="A1">
      <selection activeCell="A32" sqref="A32"/>
    </sheetView>
  </sheetViews>
  <sheetFormatPr defaultColWidth="4.421875" defaultRowHeight="15"/>
  <cols>
    <col min="1" max="1" width="90.00390625" style="0" customWidth="1"/>
    <col min="2" max="2" width="7.140625" style="35" hidden="1" customWidth="1"/>
    <col min="3" max="3" width="14.7109375" style="25" customWidth="1"/>
    <col min="4" max="4" width="13.7109375" style="0" customWidth="1"/>
    <col min="5" max="247" width="9.140625" style="0" customWidth="1"/>
    <col min="248" max="248" width="90.00390625" style="0" customWidth="1"/>
    <col min="249" max="249" width="16.140625" style="0" customWidth="1"/>
  </cols>
  <sheetData>
    <row r="1" spans="1:4" ht="54.75" customHeight="1">
      <c r="A1" s="109" t="s">
        <v>276</v>
      </c>
      <c r="B1" s="109"/>
      <c r="C1" s="109"/>
      <c r="D1" s="109"/>
    </row>
    <row r="3" spans="1:4" s="45" customFormat="1" ht="45" customHeight="1">
      <c r="A3" s="83" t="s">
        <v>38</v>
      </c>
      <c r="B3" s="84"/>
      <c r="C3" s="85" t="s">
        <v>277</v>
      </c>
      <c r="D3" s="85" t="s">
        <v>261</v>
      </c>
    </row>
    <row r="4" spans="1:4" ht="15.75">
      <c r="A4" s="26" t="s">
        <v>120</v>
      </c>
      <c r="B4" s="27"/>
      <c r="C4" s="34">
        <f>SUM(C5,C33)</f>
        <v>2215655.2</v>
      </c>
      <c r="D4" s="34">
        <f>SUM(D5,D33)</f>
        <v>2091283</v>
      </c>
    </row>
    <row r="5" spans="1:4" ht="15.75">
      <c r="A5" s="26" t="s">
        <v>121</v>
      </c>
      <c r="B5" s="28"/>
      <c r="C5" s="34">
        <f>SUM(C6,C7,C10,C12,C15,C19,C23,C24,C28,C31)</f>
        <v>1867912.6</v>
      </c>
      <c r="D5" s="34">
        <f>SUM(D6,D7,D10,D12,D15,D19,D23,D24,D28,D31)</f>
        <v>1776582.4000000001</v>
      </c>
    </row>
    <row r="6" spans="1:4" ht="47.25">
      <c r="A6" s="26" t="s">
        <v>234</v>
      </c>
      <c r="B6" s="36" t="s">
        <v>40</v>
      </c>
      <c r="C6" s="34">
        <v>10</v>
      </c>
      <c r="D6" s="34">
        <v>9.7</v>
      </c>
    </row>
    <row r="7" spans="1:4" ht="31.5">
      <c r="A7" s="26" t="s">
        <v>258</v>
      </c>
      <c r="B7" s="36" t="s">
        <v>43</v>
      </c>
      <c r="C7" s="34">
        <f>SUM(C8:C9)</f>
        <v>987381</v>
      </c>
      <c r="D7" s="34">
        <f>SUM(D8:D9)</f>
        <v>966155</v>
      </c>
    </row>
    <row r="8" spans="1:4" s="29" customFormat="1" ht="31.5">
      <c r="A8" s="60" t="s">
        <v>122</v>
      </c>
      <c r="B8" s="61" t="s">
        <v>123</v>
      </c>
      <c r="C8" s="62">
        <v>740052.5</v>
      </c>
      <c r="D8" s="37">
        <v>721948.5</v>
      </c>
    </row>
    <row r="9" spans="1:4" s="29" customFormat="1" ht="31.5">
      <c r="A9" s="60" t="s">
        <v>107</v>
      </c>
      <c r="B9" s="61"/>
      <c r="C9" s="62">
        <v>247328.5</v>
      </c>
      <c r="D9" s="37">
        <v>244206.5</v>
      </c>
    </row>
    <row r="10" spans="1:4" ht="31.5">
      <c r="A10" s="26" t="s">
        <v>259</v>
      </c>
      <c r="B10" s="36" t="s">
        <v>57</v>
      </c>
      <c r="C10" s="34">
        <f>SUM(C11)</f>
        <v>300</v>
      </c>
      <c r="D10" s="34">
        <f>SUM(D11)</f>
        <v>300</v>
      </c>
    </row>
    <row r="11" spans="1:4" s="29" customFormat="1" ht="33" customHeight="1">
      <c r="A11" s="60" t="s">
        <v>87</v>
      </c>
      <c r="B11" s="61" t="s">
        <v>124</v>
      </c>
      <c r="C11" s="62">
        <v>300</v>
      </c>
      <c r="D11" s="62">
        <v>300</v>
      </c>
    </row>
    <row r="12" spans="1:4" ht="31.5">
      <c r="A12" s="26" t="s">
        <v>235</v>
      </c>
      <c r="B12" s="36" t="s">
        <v>47</v>
      </c>
      <c r="C12" s="34">
        <f>SUM(C13:C14)</f>
        <v>45746.5</v>
      </c>
      <c r="D12" s="34">
        <f>SUM(D13:D14)</f>
        <v>45720.7</v>
      </c>
    </row>
    <row r="13" spans="1:4" s="29" customFormat="1" ht="15.75">
      <c r="A13" s="60" t="s">
        <v>106</v>
      </c>
      <c r="B13" s="61" t="s">
        <v>125</v>
      </c>
      <c r="C13" s="62">
        <v>15259.7</v>
      </c>
      <c r="D13" s="62">
        <v>15259</v>
      </c>
    </row>
    <row r="14" spans="1:4" s="29" customFormat="1" ht="31.5">
      <c r="A14" s="60" t="s">
        <v>107</v>
      </c>
      <c r="B14" s="61" t="s">
        <v>126</v>
      </c>
      <c r="C14" s="62">
        <v>30486.8</v>
      </c>
      <c r="D14" s="62">
        <v>30461.7</v>
      </c>
    </row>
    <row r="15" spans="1:4" ht="31.5">
      <c r="A15" s="26" t="s">
        <v>236</v>
      </c>
      <c r="B15" s="36" t="s">
        <v>50</v>
      </c>
      <c r="C15" s="34">
        <f>SUM(C16:C18)</f>
        <v>534312.7</v>
      </c>
      <c r="D15" s="34">
        <f>SUM(D16:D18)</f>
        <v>524386.2000000001</v>
      </c>
    </row>
    <row r="16" spans="1:4" s="29" customFormat="1" ht="15.75">
      <c r="A16" s="60" t="s">
        <v>77</v>
      </c>
      <c r="B16" s="61" t="s">
        <v>127</v>
      </c>
      <c r="C16" s="62">
        <v>80390.2</v>
      </c>
      <c r="D16" s="62">
        <v>70463.8</v>
      </c>
    </row>
    <row r="17" spans="1:4" s="80" customFormat="1" ht="15.75" customHeight="1">
      <c r="A17" s="60" t="s">
        <v>78</v>
      </c>
      <c r="B17" s="61" t="s">
        <v>128</v>
      </c>
      <c r="C17" s="62">
        <v>453922.5</v>
      </c>
      <c r="D17" s="62">
        <v>453922.4</v>
      </c>
    </row>
    <row r="18" spans="1:4" s="80" customFormat="1" ht="15.75" customHeight="1" hidden="1">
      <c r="A18" s="60" t="s">
        <v>224</v>
      </c>
      <c r="B18" s="61"/>
      <c r="C18" s="62"/>
      <c r="D18" s="62"/>
    </row>
    <row r="19" spans="1:4" ht="31.5">
      <c r="A19" s="26" t="s">
        <v>237</v>
      </c>
      <c r="B19" s="36" t="s">
        <v>84</v>
      </c>
      <c r="C19" s="34">
        <f>SUM(C20:C22)</f>
        <v>45343.299999999996</v>
      </c>
      <c r="D19" s="34">
        <f>SUM(D20:D22)</f>
        <v>36496</v>
      </c>
    </row>
    <row r="20" spans="1:4" s="29" customFormat="1" ht="15.75">
      <c r="A20" s="60" t="s">
        <v>67</v>
      </c>
      <c r="B20" s="61" t="s">
        <v>129</v>
      </c>
      <c r="C20" s="62">
        <v>17572.7</v>
      </c>
      <c r="D20" s="62">
        <v>17572.7</v>
      </c>
    </row>
    <row r="21" spans="1:4" s="29" customFormat="1" ht="15.75">
      <c r="A21" s="60" t="s">
        <v>70</v>
      </c>
      <c r="B21" s="61" t="s">
        <v>130</v>
      </c>
      <c r="C21" s="62">
        <v>20817.5</v>
      </c>
      <c r="D21" s="62">
        <v>16821.3</v>
      </c>
    </row>
    <row r="22" spans="1:4" s="29" customFormat="1" ht="15.75">
      <c r="A22" s="60" t="s">
        <v>73</v>
      </c>
      <c r="B22" s="61" t="s">
        <v>131</v>
      </c>
      <c r="C22" s="62">
        <v>6953.1</v>
      </c>
      <c r="D22" s="62">
        <v>2102</v>
      </c>
    </row>
    <row r="23" spans="1:4" ht="31.5">
      <c r="A23" s="26" t="s">
        <v>238</v>
      </c>
      <c r="B23" s="36" t="s">
        <v>94</v>
      </c>
      <c r="C23" s="34">
        <v>166699.5</v>
      </c>
      <c r="D23" s="34">
        <v>115397.3</v>
      </c>
    </row>
    <row r="24" spans="1:4" ht="31.5">
      <c r="A24" s="26" t="s">
        <v>239</v>
      </c>
      <c r="B24" s="36" t="s">
        <v>66</v>
      </c>
      <c r="C24" s="34">
        <f>SUM(C25:C27)</f>
        <v>85476.09999999999</v>
      </c>
      <c r="D24" s="34">
        <f>SUM(D25:D27)</f>
        <v>85475.9</v>
      </c>
    </row>
    <row r="25" spans="1:4" s="29" customFormat="1" ht="32.25" customHeight="1">
      <c r="A25" s="86" t="s">
        <v>88</v>
      </c>
      <c r="B25" s="38" t="s">
        <v>132</v>
      </c>
      <c r="C25" s="62">
        <v>11995.2</v>
      </c>
      <c r="D25" s="62">
        <v>11995.2</v>
      </c>
    </row>
    <row r="26" spans="1:4" s="29" customFormat="1" ht="31.5">
      <c r="A26" s="86" t="s">
        <v>89</v>
      </c>
      <c r="B26" s="38" t="s">
        <v>133</v>
      </c>
      <c r="C26" s="62">
        <v>73480.9</v>
      </c>
      <c r="D26" s="62">
        <v>73480.7</v>
      </c>
    </row>
    <row r="27" spans="1:4" s="29" customFormat="1" ht="15.75" hidden="1">
      <c r="A27" s="86" t="s">
        <v>90</v>
      </c>
      <c r="B27" s="38" t="s">
        <v>134</v>
      </c>
      <c r="C27" s="62"/>
      <c r="D27" s="62"/>
    </row>
    <row r="28" spans="1:4" ht="31.5">
      <c r="A28" s="31" t="s">
        <v>240</v>
      </c>
      <c r="B28" s="36" t="s">
        <v>69</v>
      </c>
      <c r="C28" s="34">
        <f>C29+C30</f>
        <v>2543.5</v>
      </c>
      <c r="D28" s="34">
        <f>D29+D30</f>
        <v>2541.6000000000004</v>
      </c>
    </row>
    <row r="29" spans="1:4" s="45" customFormat="1" ht="31.5">
      <c r="A29" s="93" t="s">
        <v>241</v>
      </c>
      <c r="B29" s="61"/>
      <c r="C29" s="62">
        <v>2141.2</v>
      </c>
      <c r="D29" s="62">
        <v>2140.3</v>
      </c>
    </row>
    <row r="30" spans="1:4" s="45" customFormat="1" ht="47.25">
      <c r="A30" s="93" t="s">
        <v>242</v>
      </c>
      <c r="B30" s="61"/>
      <c r="C30" s="62">
        <v>402.3</v>
      </c>
      <c r="D30" s="62">
        <v>401.3</v>
      </c>
    </row>
    <row r="31" spans="1:4" s="45" customFormat="1" ht="47.25">
      <c r="A31" s="31" t="s">
        <v>243</v>
      </c>
      <c r="B31" s="36" t="s">
        <v>69</v>
      </c>
      <c r="C31" s="34">
        <f>C32</f>
        <v>100</v>
      </c>
      <c r="D31" s="34">
        <f>D32</f>
        <v>100</v>
      </c>
    </row>
    <row r="32" spans="1:4" s="45" customFormat="1" ht="31.5">
      <c r="A32" s="93" t="s">
        <v>244</v>
      </c>
      <c r="B32" s="61"/>
      <c r="C32" s="62">
        <v>100</v>
      </c>
      <c r="D32" s="62">
        <v>100</v>
      </c>
    </row>
    <row r="33" spans="1:4" s="39" customFormat="1" ht="15.75">
      <c r="A33" s="40" t="s">
        <v>135</v>
      </c>
      <c r="B33" s="41"/>
      <c r="C33" s="34">
        <f>SUM(C34,C37,C40,C43,C47,C50)</f>
        <v>347742.6</v>
      </c>
      <c r="D33" s="34">
        <f>SUM(D34,D37,D40,D43,D47,D50)</f>
        <v>314700.6</v>
      </c>
    </row>
    <row r="34" spans="1:4" ht="31.5">
      <c r="A34" s="26" t="s">
        <v>44</v>
      </c>
      <c r="B34" s="36" t="s">
        <v>136</v>
      </c>
      <c r="C34" s="34">
        <f>SUM(C35:C36)</f>
        <v>88774.79999999999</v>
      </c>
      <c r="D34" s="34">
        <f>SUM(D35:D36)</f>
        <v>88367.6</v>
      </c>
    </row>
    <row r="35" spans="1:4" s="29" customFormat="1" ht="15.75">
      <c r="A35" s="33" t="s">
        <v>45</v>
      </c>
      <c r="B35" s="38" t="s">
        <v>137</v>
      </c>
      <c r="C35" s="37">
        <v>6435.9</v>
      </c>
      <c r="D35" s="37">
        <v>6435.6</v>
      </c>
    </row>
    <row r="36" spans="1:4" s="29" customFormat="1" ht="15.75">
      <c r="A36" s="33" t="s">
        <v>48</v>
      </c>
      <c r="B36" s="38" t="s">
        <v>139</v>
      </c>
      <c r="C36" s="37">
        <v>82338.9</v>
      </c>
      <c r="D36" s="37">
        <v>81932</v>
      </c>
    </row>
    <row r="37" spans="1:4" ht="31.5">
      <c r="A37" s="26" t="s">
        <v>55</v>
      </c>
      <c r="B37" s="36" t="s">
        <v>140</v>
      </c>
      <c r="C37" s="34">
        <f>SUM(C38:C39)</f>
        <v>214976.8</v>
      </c>
      <c r="D37" s="34">
        <f>SUM(D38:D39)</f>
        <v>187100.1</v>
      </c>
    </row>
    <row r="38" spans="1:4" s="29" customFormat="1" ht="31.5">
      <c r="A38" s="33" t="s">
        <v>56</v>
      </c>
      <c r="B38" s="38" t="s">
        <v>141</v>
      </c>
      <c r="C38" s="37">
        <v>92381.2</v>
      </c>
      <c r="D38" s="37">
        <v>72735.5</v>
      </c>
    </row>
    <row r="39" spans="1:4" s="29" customFormat="1" ht="15.75">
      <c r="A39" s="33" t="s">
        <v>103</v>
      </c>
      <c r="B39" s="38" t="s">
        <v>142</v>
      </c>
      <c r="C39" s="37">
        <v>122595.6</v>
      </c>
      <c r="D39" s="37">
        <v>114364.6</v>
      </c>
    </row>
    <row r="40" spans="1:4" ht="15.75">
      <c r="A40" s="26" t="s">
        <v>51</v>
      </c>
      <c r="B40" s="36" t="s">
        <v>143</v>
      </c>
      <c r="C40" s="34">
        <f>SUM(C41:C42)</f>
        <v>35960.3</v>
      </c>
      <c r="D40" s="34">
        <f>SUM(D41:D42)</f>
        <v>31202.6</v>
      </c>
    </row>
    <row r="41" spans="1:4" s="29" customFormat="1" ht="15.75">
      <c r="A41" s="33" t="s">
        <v>52</v>
      </c>
      <c r="B41" s="38" t="s">
        <v>144</v>
      </c>
      <c r="C41" s="37">
        <v>25595.4</v>
      </c>
      <c r="D41" s="37">
        <v>20837.8</v>
      </c>
    </row>
    <row r="42" spans="1:4" s="29" customFormat="1" ht="15.75">
      <c r="A42" s="33" t="s">
        <v>92</v>
      </c>
      <c r="B42" s="38" t="s">
        <v>145</v>
      </c>
      <c r="C42" s="37">
        <v>10364.9</v>
      </c>
      <c r="D42" s="37">
        <v>10364.8</v>
      </c>
    </row>
    <row r="43" spans="1:4" ht="15.75">
      <c r="A43" s="26" t="s">
        <v>109</v>
      </c>
      <c r="B43" s="36" t="s">
        <v>146</v>
      </c>
      <c r="C43" s="34">
        <f>SUM(C44)</f>
        <v>0</v>
      </c>
      <c r="D43" s="34">
        <f>SUM(D44)</f>
        <v>0</v>
      </c>
    </row>
    <row r="44" spans="1:4" s="29" customFormat="1" ht="15.75">
      <c r="A44" s="33" t="s">
        <v>111</v>
      </c>
      <c r="B44" s="38" t="s">
        <v>147</v>
      </c>
      <c r="C44" s="37">
        <v>0</v>
      </c>
      <c r="D44" s="37">
        <v>0</v>
      </c>
    </row>
    <row r="45" spans="1:4" ht="47.25" hidden="1">
      <c r="A45" s="32" t="s">
        <v>148</v>
      </c>
      <c r="B45" s="38" t="s">
        <v>112</v>
      </c>
      <c r="C45" s="37"/>
      <c r="D45" s="37"/>
    </row>
    <row r="46" spans="1:4" ht="96" customHeight="1" hidden="1">
      <c r="A46" s="32" t="s">
        <v>138</v>
      </c>
      <c r="B46" s="38" t="s">
        <v>113</v>
      </c>
      <c r="C46" s="37"/>
      <c r="D46" s="37"/>
    </row>
    <row r="47" spans="1:4" ht="15.75">
      <c r="A47" s="26" t="s">
        <v>114</v>
      </c>
      <c r="B47" s="36" t="s">
        <v>149</v>
      </c>
      <c r="C47" s="34">
        <f>SUM(C48:C49)</f>
        <v>5339.4</v>
      </c>
      <c r="D47" s="34">
        <f>SUM(D48:D49)</f>
        <v>5339.2</v>
      </c>
    </row>
    <row r="48" spans="1:4" s="29" customFormat="1" ht="16.5" customHeight="1">
      <c r="A48" s="33" t="s">
        <v>116</v>
      </c>
      <c r="B48" s="38" t="s">
        <v>150</v>
      </c>
      <c r="C48" s="37">
        <v>4347.9</v>
      </c>
      <c r="D48" s="37">
        <v>4347.7</v>
      </c>
    </row>
    <row r="49" spans="1:4" s="29" customFormat="1" ht="15.75" customHeight="1">
      <c r="A49" s="33" t="s">
        <v>151</v>
      </c>
      <c r="B49" s="38" t="s">
        <v>152</v>
      </c>
      <c r="C49" s="37">
        <v>991.5</v>
      </c>
      <c r="D49" s="37">
        <v>991.5</v>
      </c>
    </row>
    <row r="50" spans="1:4" ht="15.75">
      <c r="A50" s="26" t="s">
        <v>117</v>
      </c>
      <c r="B50" s="36" t="s">
        <v>153</v>
      </c>
      <c r="C50" s="34">
        <f>SUM(C51)</f>
        <v>2691.3</v>
      </c>
      <c r="D50" s="34">
        <f>SUM(D51)</f>
        <v>2691.1</v>
      </c>
    </row>
    <row r="51" spans="1:4" s="29" customFormat="1" ht="31.5">
      <c r="A51" s="33" t="s">
        <v>118</v>
      </c>
      <c r="B51" s="38" t="s">
        <v>154</v>
      </c>
      <c r="C51" s="37">
        <v>2691.3</v>
      </c>
      <c r="D51" s="37">
        <v>2691.1</v>
      </c>
    </row>
    <row r="52" spans="1:4" ht="96" customHeight="1" hidden="1">
      <c r="A52" s="32" t="s">
        <v>138</v>
      </c>
      <c r="B52" s="38" t="s">
        <v>119</v>
      </c>
      <c r="C52" s="37" t="e">
        <f>#REF!+#REF!+#REF!</f>
        <v>#REF!</v>
      </c>
      <c r="D52" s="77"/>
    </row>
    <row r="57" ht="15">
      <c r="C57" s="42"/>
    </row>
    <row r="59" ht="15">
      <c r="C59" s="42"/>
    </row>
  </sheetData>
  <sheetProtection/>
  <mergeCells count="1">
    <mergeCell ref="A1:D1"/>
  </mergeCells>
  <printOptions/>
  <pageMargins left="0.31496062992125984" right="0.31496062992125984" top="0.5118110236220472" bottom="0.2362204724409449" header="0.31496062992125984" footer="0.1968503937007874"/>
  <pageSetup fitToHeight="13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2022-04-25T21:18:19Z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